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一般公共预算收入表" sheetId="1" r:id="rId1"/>
    <sheet name="一般公共预算支出表" sheetId="2" r:id="rId2"/>
    <sheet name="一般公共预算收支平衡表" sheetId="3" r:id="rId3"/>
  </sheets>
  <externalReferences>
    <externalReference r:id="rId6"/>
  </externalReferences>
  <definedNames>
    <definedName name="_xlfn.IFERROR" hidden="1">#NAME?</definedName>
    <definedName name="_xlnm.Print_Titles" localSheetId="0">'一般公共预算收入表'!$1:$4</definedName>
    <definedName name="_xlnm.Print_Titles" localSheetId="1">'一般公共预算支出表'!$1:$5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CDE83D8E364F4494E055F8163EAE6A49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0D526CCAE2DC4934B4E3D11F6140CDB8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CE744457B12D1CA7E0533903190AFC96</t>
        </r>
      </text>
    </comment>
  </commentList>
</comments>
</file>

<file path=xl/sharedStrings.xml><?xml version="1.0" encoding="utf-8"?>
<sst xmlns="http://schemas.openxmlformats.org/spreadsheetml/2006/main" count="1496" uniqueCount="1156">
  <si>
    <t>单位：万元</t>
  </si>
  <si>
    <t>金额</t>
  </si>
  <si>
    <t>收入总计</t>
  </si>
  <si>
    <t>支出总计</t>
  </si>
  <si>
    <t>表一</t>
  </si>
  <si>
    <t>2022年一般公共预算收入表</t>
  </si>
  <si>
    <t>项目</t>
  </si>
  <si>
    <t>上年预算数</t>
  </si>
  <si>
    <t>上年执行数</t>
  </si>
  <si>
    <t>预算数</t>
  </si>
  <si>
    <t>代码</t>
  </si>
  <si>
    <t>名称</t>
  </si>
  <si>
    <t>为上年预算数的%</t>
  </si>
  <si>
    <t>为上年执行数的%</t>
  </si>
  <si>
    <t>一、税收收入</t>
  </si>
  <si>
    <t>增值税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</si>
  <si>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</si>
  <si>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</si>
  <si>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</si>
  <si>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</si>
  <si>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</si>
  <si>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</si>
  <si>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</si>
  <si>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</si>
  <si>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</si>
  <si>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</si>
  <si>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</si>
  <si>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</si>
  <si>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</si>
  <si>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</si>
  <si>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</si>
  <si>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</si>
  <si>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</si>
  <si>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</si>
  <si>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</si>
  <si>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</si>
  <si>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</si>
  <si>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</si>
  <si>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</si>
  <si>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</si>
  <si>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收入合计</t>
  </si>
  <si>
    <t>表二</t>
  </si>
  <si>
    <t>2022年一般公共预算支出表</t>
  </si>
  <si>
    <t>2022年预算数(不含上级专项性质转移支付）</t>
  </si>
  <si>
    <t>注：需要手工扣减专项性质资金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</si>
  <si>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</si>
  <si>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</si>
  <si>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</si>
  <si>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</si>
  <si>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</si>
  <si>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</si>
  <si>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</si>
  <si>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</si>
  <si>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</si>
  <si>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</si>
  <si>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</si>
  <si>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</si>
  <si>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</si>
  <si>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</si>
  <si>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</si>
  <si>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</si>
  <si>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</si>
  <si>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</si>
  <si>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</si>
  <si>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</si>
  <si>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</si>
  <si>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</si>
  <si>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</si>
  <si>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</si>
  <si>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</si>
  <si>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</si>
  <si>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</si>
  <si>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</si>
  <si>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</si>
  <si>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</si>
  <si>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</si>
  <si>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</si>
  <si>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</si>
  <si>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</si>
  <si>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</si>
  <si>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</si>
  <si>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</si>
  <si>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</si>
  <si>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</si>
  <si>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</si>
  <si>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</si>
  <si>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</si>
  <si>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</si>
  <si>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</si>
  <si>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</si>
  <si>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</si>
  <si>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</si>
  <si>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</si>
  <si>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</si>
  <si>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</si>
  <si>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</si>
  <si>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</si>
  <si>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</si>
  <si>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</si>
  <si>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</si>
  <si>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</si>
  <si>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</si>
  <si>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</si>
  <si>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</si>
  <si>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</si>
  <si>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</si>
  <si>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</si>
  <si>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</si>
  <si>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</si>
  <si>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</si>
  <si>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</si>
  <si>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</si>
  <si>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</si>
  <si>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</si>
  <si>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</si>
  <si>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</si>
  <si>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</si>
  <si>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</si>
  <si>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</si>
  <si>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</si>
  <si>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</si>
  <si>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</si>
  <si>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</si>
  <si>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</si>
  <si>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</si>
  <si>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</si>
  <si>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</si>
  <si>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</si>
  <si>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</si>
  <si>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</si>
  <si>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</si>
  <si>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</si>
  <si>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</si>
  <si>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</si>
  <si>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</si>
  <si>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</si>
  <si>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</si>
  <si>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</si>
  <si>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</si>
  <si>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</si>
  <si>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</si>
  <si>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</si>
  <si>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</si>
  <si>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</si>
  <si>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</si>
  <si>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</si>
  <si>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</si>
  <si>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</si>
  <si>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</si>
  <si>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</si>
  <si>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</si>
  <si>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</si>
  <si>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</si>
  <si>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</si>
  <si>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</si>
  <si>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</si>
  <si>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</si>
  <si>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</si>
  <si>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</si>
  <si>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</si>
  <si>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</si>
  <si>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</si>
  <si>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</si>
  <si>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</si>
  <si>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</si>
  <si>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</si>
  <si>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</si>
  <si>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</si>
  <si>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</si>
  <si>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</si>
  <si>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</si>
  <si>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</si>
  <si>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</si>
  <si>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</si>
  <si>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</si>
  <si>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</si>
  <si>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</si>
  <si>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</si>
  <si>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</si>
  <si>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</si>
  <si>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</si>
  <si>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</si>
  <si>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</si>
  <si>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</si>
  <si>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</si>
  <si>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</si>
  <si>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</si>
  <si>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</si>
  <si>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</si>
  <si>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</si>
  <si>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</si>
  <si>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</si>
  <si>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</si>
  <si>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</si>
  <si>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</si>
  <si>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</si>
  <si>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</si>
  <si>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</si>
  <si>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</si>
  <si>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</si>
  <si>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</si>
  <si>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</si>
  <si>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</si>
  <si>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</si>
  <si>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</si>
  <si>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</si>
  <si>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</si>
  <si>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</si>
  <si>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</si>
  <si>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</si>
  <si>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</si>
  <si>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</si>
  <si>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</si>
  <si>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</si>
  <si>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</si>
  <si>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</si>
  <si>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</si>
  <si>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</si>
  <si>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</si>
  <si>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</si>
  <si>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</si>
  <si>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</si>
  <si>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</si>
  <si>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</si>
  <si>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</si>
  <si>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</si>
  <si>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</si>
  <si>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</si>
  <si>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</si>
  <si>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</si>
  <si>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</si>
  <si>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</si>
  <si>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</si>
  <si>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</si>
  <si>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</si>
  <si>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</si>
  <si>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</si>
  <si>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</si>
  <si>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</si>
  <si>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</si>
  <si>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</si>
  <si>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</si>
  <si>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</si>
  <si>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</si>
  <si>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</si>
  <si>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</si>
  <si>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</si>
  <si>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</si>
  <si>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</si>
  <si>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</si>
  <si>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</si>
  <si>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</si>
  <si>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</si>
  <si>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</si>
  <si>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</si>
  <si>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</si>
  <si>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</si>
  <si>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</si>
  <si>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</si>
  <si>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</si>
  <si>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</si>
  <si>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</si>
  <si>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</si>
  <si>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</si>
  <si>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</si>
  <si>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</si>
  <si>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</si>
  <si>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</si>
  <si>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</si>
  <si>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</si>
  <si>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</si>
  <si>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</si>
  <si>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</si>
  <si>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</si>
  <si>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</si>
  <si>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</si>
  <si>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</si>
  <si>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</si>
  <si>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</si>
  <si>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</si>
  <si>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</si>
  <si>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</si>
  <si>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</si>
  <si>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</si>
  <si>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</si>
  <si>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</si>
  <si>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</si>
  <si>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</si>
  <si>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</si>
  <si>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</si>
  <si>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</si>
  <si>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</si>
  <si>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</si>
  <si>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</si>
  <si>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</si>
  <si>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</si>
  <si>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</si>
  <si>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</si>
  <si>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</si>
  <si>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</si>
  <si>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</si>
  <si>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</si>
  <si>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</si>
  <si>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</si>
  <si>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</si>
  <si>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</si>
  <si>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</si>
  <si>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</si>
  <si>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</si>
  <si>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</si>
  <si>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</si>
  <si>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</si>
  <si>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</si>
  <si>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</si>
  <si>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</si>
  <si>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</si>
  <si>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</si>
  <si>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</si>
  <si>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</si>
  <si>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</si>
  <si>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</si>
  <si>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</si>
  <si>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</si>
  <si>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</si>
  <si>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</si>
  <si>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</si>
  <si>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</si>
  <si>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</si>
  <si>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</si>
  <si>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</si>
  <si>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</si>
  <si>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</si>
  <si>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</si>
  <si>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</si>
  <si>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</si>
  <si>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</si>
  <si>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</si>
  <si>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</si>
  <si>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</si>
  <si>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</si>
  <si>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</si>
  <si>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</si>
  <si>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</si>
  <si>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</si>
  <si>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</si>
  <si>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</si>
  <si>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</si>
  <si>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</si>
  <si>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</si>
  <si>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</si>
  <si>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</si>
  <si>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</si>
  <si>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</si>
  <si>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</si>
  <si>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</si>
  <si>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</si>
  <si>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</si>
  <si>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</si>
  <si>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</si>
  <si>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</si>
  <si>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</si>
  <si>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</si>
  <si>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</si>
  <si>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</si>
  <si>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</si>
  <si>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</si>
  <si>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</si>
  <si>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</si>
  <si>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</si>
  <si>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</si>
  <si>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</si>
  <si>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</si>
  <si>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</si>
  <si>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</si>
  <si>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</si>
  <si>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</si>
  <si>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</si>
  <si>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</si>
  <si>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</si>
  <si>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</si>
  <si>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</si>
  <si>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</si>
  <si>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</si>
  <si>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</si>
  <si>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</si>
  <si>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</si>
  <si>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</si>
  <si>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</si>
  <si>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</si>
  <si>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</si>
  <si>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</si>
  <si>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</si>
  <si>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</si>
  <si>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</si>
  <si>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</si>
  <si>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</si>
  <si>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</si>
  <si>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</si>
  <si>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</si>
  <si>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</si>
  <si>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</si>
  <si>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</si>
  <si>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</si>
  <si>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</si>
  <si>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</si>
  <si>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</si>
  <si>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</si>
  <si>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</si>
  <si>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</si>
  <si>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</si>
  <si>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</si>
  <si>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</si>
  <si>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</si>
  <si>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</si>
  <si>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</si>
  <si>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</si>
  <si>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</si>
  <si>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</si>
  <si>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</si>
  <si>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</si>
  <si>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</si>
  <si>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</si>
  <si>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</si>
  <si>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</si>
  <si>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</si>
  <si>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</si>
  <si>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</si>
  <si>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</si>
  <si>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</si>
  <si>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</si>
  <si>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</si>
  <si>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</si>
  <si>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</si>
  <si>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</si>
  <si>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</si>
  <si>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</si>
  <si>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</si>
  <si>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</si>
  <si>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</si>
  <si>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</si>
  <si>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</si>
  <si>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</si>
  <si>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</si>
  <si>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</si>
  <si>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</si>
  <si>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</si>
  <si>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</si>
  <si>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</si>
  <si>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</si>
  <si>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</si>
  <si>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</si>
  <si>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</si>
  <si>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</si>
  <si>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</si>
  <si>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</si>
  <si>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</si>
  <si>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</si>
  <si>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</si>
  <si>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</si>
  <si>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</si>
  <si>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</si>
  <si>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</si>
  <si>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</si>
  <si>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</si>
  <si>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</si>
  <si>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</si>
  <si>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</si>
  <si>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</si>
  <si>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</si>
  <si>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</si>
  <si>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</si>
  <si>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</si>
  <si>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</si>
  <si>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</si>
  <si>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</si>
  <si>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</si>
  <si>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</si>
  <si>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</si>
  <si>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</si>
  <si>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</si>
  <si>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</si>
  <si>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</si>
  <si>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</si>
  <si>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</si>
  <si>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</si>
  <si>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</si>
  <si>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</si>
  <si>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</si>
  <si>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</si>
  <si>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</si>
  <si>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</si>
  <si>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</si>
  <si>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</si>
  <si>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</si>
  <si>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</si>
  <si>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</si>
  <si>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</si>
  <si>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</si>
  <si>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</si>
  <si>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</si>
  <si>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</si>
  <si>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</si>
  <si>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</si>
  <si>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</si>
  <si>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</si>
  <si>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</si>
  <si>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</si>
  <si>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</si>
  <si>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</si>
  <si>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</si>
  <si>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</si>
  <si>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</si>
  <si>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</si>
  <si>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</si>
  <si>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</si>
  <si>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</si>
  <si>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</si>
  <si>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</si>
  <si>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</si>
  <si>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</si>
  <si>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</si>
  <si>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</si>
  <si>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</si>
  <si>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</si>
  <si>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</si>
  <si>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</si>
  <si>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</si>
  <si>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</si>
  <si>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</si>
  <si>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</si>
  <si>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</si>
  <si>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</si>
  <si>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</si>
  <si>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</si>
  <si>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</si>
  <si>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</si>
  <si>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</si>
  <si>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</si>
  <si>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</si>
  <si>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</si>
  <si>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</si>
  <si>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</si>
  <si>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</si>
  <si>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</si>
  <si>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</si>
  <si>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</si>
  <si>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</si>
  <si>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</si>
  <si>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</si>
  <si>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</si>
  <si>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</si>
  <si>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</si>
  <si>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</si>
  <si>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</si>
  <si>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</si>
  <si>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</si>
  <si>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</si>
  <si>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</si>
  <si>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</si>
  <si>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</si>
  <si>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</si>
  <si>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</si>
  <si>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</si>
  <si>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</si>
  <si>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</si>
  <si>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</si>
  <si>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</si>
  <si>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</si>
  <si>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</si>
  <si>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</si>
  <si>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</si>
  <si>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</si>
  <si>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</si>
  <si>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</si>
  <si>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</si>
  <si>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</si>
  <si>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</si>
  <si>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</si>
  <si>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</si>
  <si>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</si>
  <si>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</si>
  <si>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</si>
  <si>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</si>
  <si>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</si>
  <si>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</si>
  <si>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</si>
  <si>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</si>
  <si>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</si>
  <si>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</si>
  <si>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</si>
  <si>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</si>
  <si>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</si>
  <si>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</si>
  <si>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</si>
  <si>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</si>
  <si>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</si>
  <si>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</si>
  <si>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</si>
  <si>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</si>
  <si>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</si>
  <si>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</si>
  <si>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</si>
  <si>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</si>
  <si>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</si>
  <si>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</si>
  <si>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</si>
  <si>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</si>
  <si>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</si>
  <si>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</si>
  <si>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</si>
  <si>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</si>
  <si>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</si>
  <si>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</si>
  <si>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</si>
  <si>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</si>
  <si>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</si>
  <si>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</si>
  <si>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</si>
  <si>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</si>
  <si>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</si>
  <si>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</si>
  <si>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</si>
  <si>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</si>
  <si>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</si>
  <si>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</si>
  <si>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</si>
  <si>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</si>
  <si>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</si>
  <si>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</si>
  <si>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</si>
  <si>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</si>
  <si>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</si>
  <si>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</si>
  <si>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</si>
  <si>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</si>
  <si>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</si>
  <si>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</si>
  <si>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</si>
  <si>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</si>
  <si>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</si>
  <si>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</si>
  <si>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</si>
  <si>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</si>
  <si>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</si>
  <si>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</si>
  <si>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</si>
  <si>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</si>
  <si>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</si>
  <si>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</si>
  <si>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</si>
  <si>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</si>
  <si>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</si>
  <si>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</si>
  <si>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</si>
  <si>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</si>
  <si>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</si>
  <si>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</si>
  <si>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</si>
  <si>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</si>
  <si>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</si>
  <si>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</si>
  <si>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</si>
  <si>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</si>
  <si>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</si>
  <si>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</si>
  <si>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</si>
  <si>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</si>
  <si>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</si>
  <si>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</si>
  <si>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</si>
  <si>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</si>
  <si>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</si>
  <si>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</si>
  <si>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</si>
  <si>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</si>
  <si>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</si>
  <si>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</si>
  <si>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</si>
  <si>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</si>
  <si>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</si>
  <si>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</si>
  <si>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</si>
  <si>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</si>
  <si>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</si>
  <si>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</si>
  <si>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</si>
  <si>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</si>
  <si>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</si>
  <si>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</si>
  <si>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</si>
  <si>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</si>
  <si>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</si>
  <si>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</si>
  <si>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</si>
  <si>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</si>
  <si>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</si>
  <si>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</si>
  <si>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</si>
  <si>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</si>
  <si>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</si>
  <si>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</si>
  <si>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</si>
  <si>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</si>
  <si>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</si>
  <si>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</si>
  <si>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</si>
  <si>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</si>
  <si>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</si>
  <si>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</si>
  <si>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</si>
  <si>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</si>
  <si>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</si>
  <si>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</si>
  <si>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</si>
  <si>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</si>
  <si>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</si>
  <si>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</si>
  <si>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</si>
  <si>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</si>
  <si>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</si>
  <si>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</si>
  <si>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</si>
  <si>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</si>
  <si>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</si>
  <si>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</si>
  <si>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</si>
  <si>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</si>
  <si>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</si>
  <si>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</si>
  <si>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</si>
  <si>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</si>
  <si>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</si>
  <si>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</si>
  <si>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</si>
  <si>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</si>
  <si>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</si>
  <si>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</si>
  <si>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</si>
  <si>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</si>
  <si>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</si>
  <si>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</si>
  <si>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</si>
  <si>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</si>
  <si>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</si>
  <si>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</si>
  <si>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</si>
  <si>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</si>
  <si>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</si>
  <si>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</si>
  <si>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</si>
  <si>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</si>
  <si>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</si>
  <si>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</si>
  <si>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</si>
  <si>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</si>
  <si>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</si>
  <si>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</si>
  <si>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</si>
  <si>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</si>
  <si>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</si>
  <si>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</si>
  <si>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</si>
  <si>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</si>
  <si>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</si>
  <si>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</si>
  <si>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</si>
  <si>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</si>
  <si>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</si>
  <si>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</si>
  <si>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</si>
  <si>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</si>
  <si>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</si>
  <si>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</si>
  <si>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</si>
  <si>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</si>
  <si>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</si>
  <si>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</si>
  <si>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</si>
  <si>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</si>
  <si>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</si>
  <si>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</si>
  <si>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</si>
  <si>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</si>
  <si>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</si>
  <si>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</si>
  <si>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</si>
  <si>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</si>
  <si>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</si>
  <si>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</si>
  <si>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</si>
  <si>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</si>
  <si>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</si>
  <si>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</si>
  <si>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</si>
  <si>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</si>
  <si>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</si>
  <si>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</si>
  <si>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</si>
  <si>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</si>
  <si>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</si>
  <si>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</si>
  <si>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</si>
  <si>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</si>
  <si>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</si>
  <si>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</si>
  <si>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</si>
  <si>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</si>
  <si>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</si>
  <si>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</si>
  <si>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</si>
  <si>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</si>
  <si>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</si>
  <si>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</si>
  <si>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</si>
  <si>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</si>
  <si>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</si>
  <si>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</si>
  <si>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</si>
  <si>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</si>
  <si>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</si>
  <si>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</si>
  <si>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</si>
  <si>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</si>
  <si>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</si>
  <si>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</si>
  <si>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</si>
  <si>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</si>
  <si>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</si>
  <si>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</si>
  <si>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</si>
  <si>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</si>
  <si>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</si>
  <si>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</si>
  <si>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</si>
  <si>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</si>
  <si>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</si>
  <si>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</si>
  <si>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</si>
  <si>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</si>
  <si>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</si>
  <si>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</si>
  <si>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</si>
  <si>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</si>
  <si>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</si>
  <si>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</si>
  <si>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</si>
  <si>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</si>
  <si>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</si>
  <si>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</si>
  <si>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</si>
  <si>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</si>
  <si>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</si>
  <si>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</si>
  <si>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</si>
  <si>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</si>
  <si>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</si>
  <si>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</si>
  <si>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</si>
  <si>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</si>
  <si>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</si>
  <si>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</si>
  <si>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</si>
  <si>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</si>
  <si>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</si>
  <si>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</si>
  <si>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</si>
  <si>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</si>
  <si>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</si>
  <si>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</si>
  <si>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</si>
  <si>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</si>
  <si>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</si>
  <si>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</si>
  <si>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</si>
  <si>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</si>
  <si>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</si>
  <si>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</si>
  <si>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</si>
  <si>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</si>
  <si>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</si>
  <si>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</si>
  <si>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</si>
  <si>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</si>
  <si>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</si>
  <si>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</si>
  <si>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</si>
  <si>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</si>
  <si>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</si>
  <si>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</si>
  <si>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</si>
  <si>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</si>
  <si>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</si>
  <si>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</si>
  <si>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</si>
  <si>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</si>
  <si>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</si>
  <si>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</si>
  <si>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</si>
  <si>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</si>
  <si>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</si>
  <si>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</si>
  <si>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</si>
  <si>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</si>
  <si>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</si>
  <si>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</si>
  <si>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</si>
  <si>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</si>
  <si>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</si>
  <si>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</si>
  <si>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</si>
  <si>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</si>
  <si>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</si>
  <si>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</si>
  <si>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</si>
  <si>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</si>
  <si>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</si>
  <si>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</si>
  <si>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</si>
  <si>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</si>
  <si>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</si>
  <si>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</si>
  <si>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</si>
  <si>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</si>
  <si>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</si>
  <si>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</si>
  <si>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</si>
  <si>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</si>
  <si>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</si>
  <si>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</si>
  <si>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</si>
  <si>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</si>
  <si>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</si>
  <si>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</si>
  <si>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</si>
  <si>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</si>
  <si>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</si>
  <si>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</si>
  <si>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</si>
  <si>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</si>
  <si>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</si>
  <si>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</si>
  <si>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</si>
  <si>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</si>
  <si>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</si>
  <si>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</si>
  <si>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</si>
  <si>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</si>
  <si>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</si>
  <si>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</si>
  <si>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</si>
  <si>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</si>
  <si>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</si>
  <si>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</si>
  <si>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</si>
  <si>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</si>
  <si>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</si>
  <si>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</si>
  <si>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</si>
  <si>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</si>
  <si>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</si>
  <si>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</si>
  <si>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</si>
  <si>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</si>
  <si>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</si>
  <si>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</si>
  <si>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</si>
  <si>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</si>
  <si>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</si>
  <si>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</si>
  <si>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</si>
  <si>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</si>
  <si>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</si>
  <si>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</si>
  <si>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</si>
  <si>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</si>
  <si>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</si>
  <si>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</si>
  <si>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</si>
  <si>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</si>
  <si>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</si>
  <si>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</si>
  <si>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</si>
  <si>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</si>
  <si>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</si>
  <si>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</si>
  <si>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</si>
  <si>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</si>
  <si>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</si>
  <si>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</si>
  <si>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</si>
  <si>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</si>
  <si>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</si>
  <si>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</si>
  <si>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</si>
  <si>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</si>
  <si>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</si>
  <si>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</si>
  <si>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</si>
  <si>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</si>
  <si>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</si>
  <si>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</si>
  <si>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</si>
  <si>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</si>
  <si>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</si>
  <si>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</si>
  <si>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</si>
  <si>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</si>
  <si>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</si>
  <si>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</si>
  <si>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</si>
  <si>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</si>
  <si>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</si>
  <si>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</si>
  <si>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</si>
  <si>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</si>
  <si>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</si>
  <si>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表三</t>
  </si>
  <si>
    <t>2022年一般公共预算收支平衡表</t>
  </si>
  <si>
    <t>收入</t>
  </si>
  <si>
    <t>支出</t>
  </si>
  <si>
    <t>本级收入合计</t>
  </si>
  <si>
    <t>本级支出合计</t>
  </si>
  <si>
    <t>转移性收入</t>
  </si>
  <si>
    <t>转移性支出</t>
  </si>
  <si>
    <t>上级补助收入</t>
  </si>
  <si>
    <t xml:space="preserve"> 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</si>
  <si>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</si>
  <si>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</si>
  <si>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</si>
  <si>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</si>
  <si>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</si>
  <si>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</si>
  <si>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</si>
  <si>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</si>
  <si>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</si>
  <si>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</si>
  <si>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</si>
  <si>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</si>
  <si>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</si>
  <si>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</si>
  <si>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</si>
  <si>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</si>
  <si>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</si>
  <si>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</si>
  <si>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</si>
  <si>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</si>
  <si>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</si>
  <si>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</si>
  <si>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</si>
  <si>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</si>
  <si>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</si>
  <si>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</si>
  <si>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</si>
  <si>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</si>
  <si>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</si>
  <si>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</si>
  <si>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</si>
  <si>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</si>
  <si>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</si>
  <si>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</si>
  <si>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</si>
  <si>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</si>
  <si>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</si>
  <si>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</si>
  <si>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</si>
  <si>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</si>
  <si>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</si>
  <si>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</si>
  <si>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</si>
  <si>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</si>
  <si>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</si>
  <si>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</si>
  <si>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</si>
  <si>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</si>
  <si>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</si>
  <si>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</si>
  <si>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</si>
  <si>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</si>
  <si>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</si>
  <si>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</si>
  <si>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</si>
  <si>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</si>
  <si>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</si>
  <si>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</si>
  <si>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</si>
  <si>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</si>
  <si>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</si>
  <si>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</si>
  <si>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</si>
  <si>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</si>
  <si>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</si>
  <si>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</si>
  <si>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</si>
  <si>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</si>
  <si>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资源勘探工业信息等共同财政事权转移支付收入</t>
  </si>
  <si>
    <t xml:space="preserve">    资源勘探工业信息等共同财政事权转移支付支出</t>
  </si>
  <si>
    <t xml:space="preserve">    商业服务业等共同财政事权转移支付收入</t>
  </si>
  <si>
    <t xml:space="preserve">    商业服务业等共同财政事权转移支付支出</t>
  </si>
  <si>
    <t xml:space="preserve">    金融共同财政事权转移支付收入</t>
  </si>
  <si>
    <t xml:space="preserve">    金融共同财政事权转移支付支出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</si>
  <si>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</si>
  <si>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</si>
  <si>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</si>
  <si>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</si>
  <si>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</si>
  <si>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</si>
  <si>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</si>
  <si>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</si>
  <si>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</t>
  </si>
  <si>
    <t xml:space="preserve">    其他共同财政事权转移支付支出</t>
  </si>
  <si>
    <t xml:space="preserve">    其他一般性转移支付收入</t>
  </si>
  <si>
    <t xml:space="preserve">    其他一般性转移支出</t>
  </si>
  <si>
    <t xml:space="preserve">  专项转移支付收入</t>
  </si>
  <si>
    <t xml:space="preserve">  专项转移支付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</si>
  <si>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</si>
  <si>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</si>
  <si>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</si>
  <si>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</si>
  <si>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</si>
  <si>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城乡社区</t>
  </si>
  <si>
    <t xml:space="preserve">    农林水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</si>
  <si>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</si>
  <si>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</si>
  <si>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</si>
  <si>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</si>
  <si>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粮油物资储备</t>
  </si>
  <si>
    <t xml:space="preserve">    灾害防治及应急管理</t>
  </si>
  <si>
    <t xml:space="preserve">    其他收入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</si>
  <si>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</si>
  <si>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</si>
  <si>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</si>
  <si>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</si>
  <si>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</si>
  <si>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</si>
  <si>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待偿债置换一般债券上年结余</t>
  </si>
  <si>
    <t xml:space="preserve">  上年结余收入</t>
  </si>
  <si>
    <t xml:space="preserve">  调入资金</t>
  </si>
  <si>
    <t xml:space="preserve">    从政府性基金预算调入</t>
  </si>
  <si>
    <t>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</si>
  <si>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</si>
  <si>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</si>
  <si>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</si>
  <si>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</si>
  <si>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</si>
  <si>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</si>
  <si>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</si>
  <si>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</si>
  <si>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</si>
  <si>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</si>
  <si>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</si>
  <si>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</si>
  <si>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</si>
  <si>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>省补助计划单列市收入</t>
  </si>
  <si>
    <t xml:space="preserve">  省补助计划单列市支出</t>
  </si>
  <si>
    <t>计划单列市上解省收入</t>
  </si>
  <si>
    <t xml:space="preserve">  年终结余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</si>
</sst>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0.0"/>
    <numFmt numFmtId="196" formatCode="0;_가"/>
    <numFmt numFmtId="197" formatCode="0_);[Red]\(0\)"/>
    <numFmt numFmtId="198" formatCode="#,##0_);[Red]\(#,##0\)"/>
  </numFmts>
  <fonts count="5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黑体"/>
      <family val="3"/>
    </font>
    <font>
      <sz val="9"/>
      <name val="Arial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2"/>
      <color rgb="FF000000"/>
      <name val="黑体"/>
      <family val="3"/>
    </font>
    <font>
      <sz val="12"/>
      <color rgb="FF000000"/>
      <name val="Calibri"/>
      <family val="0"/>
    </font>
    <font>
      <sz val="11"/>
      <color rgb="FF000000"/>
      <name val="Calibri"/>
      <family val="2"/>
    </font>
    <font>
      <sz val="18"/>
      <color rgb="FF000000"/>
      <name val="Calibri"/>
      <family val="0"/>
    </font>
    <font>
      <sz val="18"/>
      <color rgb="FF000000"/>
      <name val="黑体"/>
      <family val="3"/>
    </font>
    <font>
      <sz val="11"/>
      <color rgb="FF000000"/>
      <name val="宋体"/>
      <family val="0"/>
    </font>
    <font>
      <sz val="11"/>
      <color indexed="63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 applyProtection="1">
      <alignment horizontal="right" vertical="center"/>
      <protection locked="0"/>
    </xf>
    <xf numFmtId="49" fontId="48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2" fontId="48" fillId="0" borderId="10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left" vertical="center"/>
    </xf>
    <xf numFmtId="2" fontId="49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top"/>
    </xf>
    <xf numFmtId="0" fontId="5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 horizontal="right" vertical="center"/>
    </xf>
    <xf numFmtId="10" fontId="53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vertical="center"/>
    </xf>
    <xf numFmtId="2" fontId="53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/>
      <protection locked="0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2" fontId="53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10" fontId="22" fillId="0" borderId="10" xfId="0" applyNumberFormat="1" applyFont="1" applyBorder="1" applyAlignment="1">
      <alignment vertical="center"/>
    </xf>
    <xf numFmtId="0" fontId="57" fillId="0" borderId="0" xfId="0" applyFont="1" applyAlignment="1">
      <alignment vertical="top"/>
    </xf>
    <xf numFmtId="2" fontId="22" fillId="0" borderId="10" xfId="0" applyNumberFormat="1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21&#24180;&#39044;&#31639;\2021&#24180;&#39044;&#31639;&#21360;&#21047;\2021&#24180;&#37096;&#38376;&#39044;&#31639;&#25910;&#25903;&#35745;&#21010;&#34920;60&#2641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表皮"/>
      <sheetName val="目录"/>
      <sheetName val="全市现行"/>
      <sheetName val="市本级现行"/>
      <sheetName val="乡镇级现行"/>
      <sheetName val="基金预算"/>
      <sheetName val="全市支出"/>
      <sheetName val="市本级支出"/>
      <sheetName val="乡镇级支出"/>
      <sheetName val="全市政府经济分类"/>
      <sheetName val="市本级政府经济分类 "/>
      <sheetName val="乡镇政府经济分类 "/>
      <sheetName val="全市平衡表"/>
      <sheetName val="本级平衡表"/>
      <sheetName val="乡级平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0">
      <selection activeCell="C13" sqref="C13"/>
    </sheetView>
  </sheetViews>
  <sheetFormatPr defaultColWidth="9.00390625" defaultRowHeight="14.25"/>
  <cols>
    <col min="1" max="1" width="40.50390625" style="3" customWidth="1"/>
    <col min="2" max="2" width="14.50390625" style="3" customWidth="1"/>
    <col min="3" max="3" width="14.00390625" style="3" customWidth="1"/>
    <col min="4" max="5" width="10.75390625" style="3" customWidth="1"/>
    <col min="6" max="6" width="14.125" style="3" customWidth="1"/>
    <col min="7" max="7" width="23.625" style="3" customWidth="1"/>
    <col min="8" max="16384" width="9.00390625" style="3" customWidth="1"/>
  </cols>
  <sheetData>
    <row r="1" spans="1:20" ht="14.25">
      <c r="A1" s="1" t="s">
        <v>4</v>
      </c>
      <c r="B1" s="2"/>
      <c r="C1" s="2"/>
      <c r="D1" s="2"/>
      <c r="E1" s="2"/>
      <c r="F1" s="2"/>
      <c r="G1" s="2"/>
      <c r="P1" s="4"/>
      <c r="Q1" s="5"/>
      <c r="R1" s="5"/>
      <c r="S1" s="5"/>
      <c r="T1" s="5"/>
    </row>
    <row r="2" spans="1:7" ht="20.25" customHeight="1">
      <c r="A2" s="6" t="s">
        <v>5</v>
      </c>
      <c r="B2" s="6"/>
      <c r="C2" s="6"/>
      <c r="D2" s="6"/>
      <c r="E2" s="6"/>
      <c r="F2" s="6"/>
      <c r="G2" s="6"/>
    </row>
    <row r="3" spans="1:7" ht="16.5" customHeight="1">
      <c r="A3" s="7" t="s">
        <v>0</v>
      </c>
      <c r="B3" s="7"/>
      <c r="C3" s="7"/>
      <c r="D3" s="7"/>
      <c r="E3" s="7"/>
      <c r="F3" s="7"/>
      <c r="G3" s="7"/>
    </row>
    <row r="4" spans="1:7" ht="30.75" customHeight="1">
      <c r="A4" s="8" t="s">
        <v>6</v>
      </c>
      <c r="B4" s="8"/>
      <c r="C4" s="8" t="s">
        <v>7</v>
      </c>
      <c r="D4" s="8" t="s">
        <v>8</v>
      </c>
      <c r="E4" s="8" t="s">
        <v>9</v>
      </c>
      <c r="F4" s="8"/>
      <c r="G4" s="8"/>
    </row>
    <row r="5" spans="1:7" ht="18" customHeight="1">
      <c r="A5" s="9" t="s">
        <v>10</v>
      </c>
      <c r="B5" s="9" t="s">
        <v>11</v>
      </c>
      <c r="C5" s="8"/>
      <c r="D5" s="8"/>
      <c r="E5" s="9" t="s">
        <v>1</v>
      </c>
      <c r="F5" s="9" t="s">
        <v>12</v>
      </c>
      <c r="G5" s="9" t="s">
        <v>13</v>
      </c>
    </row>
    <row r="6" spans="1:7" ht="18" customHeight="1">
      <c r="A6" s="10">
        <v>101</v>
      </c>
      <c r="B6" s="11" t="s">
        <v>14</v>
      </c>
      <c r="C6" s="12">
        <f>SUM(C7:C22)</f>
        <v>39785</v>
      </c>
      <c r="D6" s="12">
        <f>SUM(D7:D22)</f>
        <v>42000</v>
      </c>
      <c r="E6" s="12">
        <f>SUM(E7:E22)</f>
        <v>42200</v>
      </c>
      <c r="F6" s="13">
        <f aca="true" t="shared" si="0" ref="F6:F31">_xlfn.IFERROR(E6/C6,0)</f>
        <v>1.060701269322609</v>
      </c>
      <c r="G6" s="13">
        <f aca="true" t="shared" si="1" ref="G6:G31">_xlfn.IFERROR(E6/D6,0)</f>
        <v>1.0047619047619047</v>
      </c>
    </row>
    <row r="7" spans="1:7" ht="18" customHeight="1">
      <c r="A7" s="10">
        <v>10101</v>
      </c>
      <c r="B7" s="11" t="s">
        <v>15</v>
      </c>
      <c r="C7" s="14">
        <v>15160</v>
      </c>
      <c r="D7" s="14">
        <v>17852</v>
      </c>
      <c r="E7" s="14">
        <v>18850</v>
      </c>
      <c r="F7" s="13">
        <f t="shared" si="0"/>
        <v>1.2434036939313984</v>
      </c>
      <c r="G7" s="13">
        <f t="shared" si="1"/>
        <v>1.0559041003809098</v>
      </c>
    </row>
    <row r="8" spans="1:7" ht="18" customHeight="1">
      <c r="A8" s="10">
        <v>10104</v>
      </c>
      <c r="B8" s="11" t="s">
        <v>16</v>
      </c>
      <c r="C8" s="14">
        <v>2900</v>
      </c>
      <c r="D8" s="14">
        <v>3079</v>
      </c>
      <c r="E8" s="14">
        <v>2944</v>
      </c>
      <c r="F8" s="13">
        <f t="shared" si="0"/>
        <v>1.0151724137931035</v>
      </c>
      <c r="G8" s="13">
        <f t="shared" si="1"/>
        <v>0.9561545956479376</v>
      </c>
    </row>
    <row r="9" spans="1:7" ht="18" customHeight="1">
      <c r="A9" s="10">
        <v>10105</v>
      </c>
      <c r="B9" s="11" t="s">
        <v>17</v>
      </c>
      <c r="C9" s="14"/>
      <c r="D9" s="14">
        <v>0</v>
      </c>
      <c r="E9" s="14">
        <v>0</v>
      </c>
      <c r="F9" s="13">
        <f t="shared" si="0"/>
        <v>0</v>
      </c>
      <c r="G9" s="13">
        <f t="shared" si="1"/>
        <v>0</v>
      </c>
    </row>
    <row r="10" spans="1:7" ht="18" customHeight="1">
      <c r="A10" s="10">
        <v>10106</v>
      </c>
      <c r="B10" s="11" t="s">
        <v>18</v>
      </c>
      <c r="C10" s="14">
        <v>1300</v>
      </c>
      <c r="D10" s="14">
        <v>2526</v>
      </c>
      <c r="E10" s="14">
        <v>2520</v>
      </c>
      <c r="F10" s="13">
        <f t="shared" si="0"/>
        <v>1.9384615384615385</v>
      </c>
      <c r="G10" s="13">
        <f t="shared" si="1"/>
        <v>0.997624703087886</v>
      </c>
    </row>
    <row r="11" spans="1:7" ht="18" customHeight="1">
      <c r="A11" s="10">
        <v>10107</v>
      </c>
      <c r="B11" s="11" t="s">
        <v>19</v>
      </c>
      <c r="C11" s="14">
        <v>35</v>
      </c>
      <c r="D11" s="14">
        <v>104</v>
      </c>
      <c r="E11" s="14">
        <v>80</v>
      </c>
      <c r="F11" s="13">
        <f t="shared" si="0"/>
        <v>2.2857142857142856</v>
      </c>
      <c r="G11" s="13">
        <f t="shared" si="1"/>
        <v>0.7692307692307693</v>
      </c>
    </row>
    <row r="12" spans="1:7" ht="18" customHeight="1">
      <c r="A12" s="10">
        <v>10109</v>
      </c>
      <c r="B12" s="11" t="s">
        <v>20</v>
      </c>
      <c r="C12" s="14">
        <v>2250</v>
      </c>
      <c r="D12" s="14">
        <v>2855</v>
      </c>
      <c r="E12" s="14">
        <v>2896</v>
      </c>
      <c r="F12" s="13">
        <f t="shared" si="0"/>
        <v>1.287111111111111</v>
      </c>
      <c r="G12" s="13">
        <f t="shared" si="1"/>
        <v>1.0143607705779334</v>
      </c>
    </row>
    <row r="13" spans="1:7" ht="18" customHeight="1">
      <c r="A13" s="10">
        <v>10110</v>
      </c>
      <c r="B13" s="11" t="s">
        <v>21</v>
      </c>
      <c r="C13" s="14">
        <v>3220</v>
      </c>
      <c r="D13" s="14">
        <v>3140</v>
      </c>
      <c r="E13" s="14">
        <v>3080</v>
      </c>
      <c r="F13" s="13">
        <f t="shared" si="0"/>
        <v>0.9565217391304348</v>
      </c>
      <c r="G13" s="13">
        <f t="shared" si="1"/>
        <v>0.9808917197452229</v>
      </c>
    </row>
    <row r="14" spans="1:7" ht="18" customHeight="1">
      <c r="A14" s="10">
        <v>10111</v>
      </c>
      <c r="B14" s="11" t="s">
        <v>22</v>
      </c>
      <c r="C14" s="14">
        <v>650</v>
      </c>
      <c r="D14" s="14">
        <v>750</v>
      </c>
      <c r="E14" s="14">
        <v>690</v>
      </c>
      <c r="F14" s="13">
        <f t="shared" si="0"/>
        <v>1.0615384615384615</v>
      </c>
      <c r="G14" s="13">
        <f t="shared" si="1"/>
        <v>0.92</v>
      </c>
    </row>
    <row r="15" spans="1:7" ht="18" customHeight="1">
      <c r="A15" s="10">
        <v>10112</v>
      </c>
      <c r="B15" s="11" t="s">
        <v>23</v>
      </c>
      <c r="C15" s="14">
        <v>7160</v>
      </c>
      <c r="D15" s="14">
        <v>5411</v>
      </c>
      <c r="E15" s="14">
        <v>4890</v>
      </c>
      <c r="F15" s="13">
        <f t="shared" si="0"/>
        <v>0.6829608938547486</v>
      </c>
      <c r="G15" s="13">
        <f t="shared" si="1"/>
        <v>0.9037146553317317</v>
      </c>
    </row>
    <row r="16" spans="1:7" ht="18" customHeight="1">
      <c r="A16" s="10">
        <v>10113</v>
      </c>
      <c r="B16" s="11" t="s">
        <v>24</v>
      </c>
      <c r="C16" s="14">
        <v>1410</v>
      </c>
      <c r="D16" s="14">
        <v>1332</v>
      </c>
      <c r="E16" s="14">
        <v>1030</v>
      </c>
      <c r="F16" s="13">
        <f t="shared" si="0"/>
        <v>0.7304964539007093</v>
      </c>
      <c r="G16" s="13">
        <f t="shared" si="1"/>
        <v>0.7732732732732732</v>
      </c>
    </row>
    <row r="17" spans="1:7" ht="18" customHeight="1">
      <c r="A17" s="10">
        <v>10114</v>
      </c>
      <c r="B17" s="11" t="s">
        <v>25</v>
      </c>
      <c r="C17" s="14">
        <v>860</v>
      </c>
      <c r="D17" s="14">
        <v>494</v>
      </c>
      <c r="E17" s="14">
        <v>800</v>
      </c>
      <c r="F17" s="13">
        <f t="shared" si="0"/>
        <v>0.9302325581395349</v>
      </c>
      <c r="G17" s="13">
        <f t="shared" si="1"/>
        <v>1.6194331983805668</v>
      </c>
    </row>
    <row r="18" spans="1:7" ht="18" customHeight="1">
      <c r="A18" s="10">
        <v>10118</v>
      </c>
      <c r="B18" s="11" t="s">
        <v>26</v>
      </c>
      <c r="C18" s="14"/>
      <c r="D18" s="14">
        <v>164</v>
      </c>
      <c r="E18" s="14">
        <v>0</v>
      </c>
      <c r="F18" s="13">
        <f t="shared" si="0"/>
        <v>0</v>
      </c>
      <c r="G18" s="13">
        <f t="shared" si="1"/>
        <v>0</v>
      </c>
    </row>
    <row r="19" spans="1:7" ht="18" customHeight="1">
      <c r="A19" s="10">
        <v>10119</v>
      </c>
      <c r="B19" s="11" t="s">
        <v>27</v>
      </c>
      <c r="C19" s="14">
        <v>4060</v>
      </c>
      <c r="D19" s="14">
        <v>3540</v>
      </c>
      <c r="E19" s="14">
        <v>3650</v>
      </c>
      <c r="F19" s="13">
        <f t="shared" si="0"/>
        <v>0.8990147783251231</v>
      </c>
      <c r="G19" s="13">
        <f t="shared" si="1"/>
        <v>1.0310734463276836</v>
      </c>
    </row>
    <row r="20" spans="1:7" ht="18" customHeight="1">
      <c r="A20" s="10">
        <v>10120</v>
      </c>
      <c r="B20" s="11" t="s">
        <v>28</v>
      </c>
      <c r="C20" s="14">
        <v>600</v>
      </c>
      <c r="D20" s="14">
        <v>564</v>
      </c>
      <c r="E20" s="14">
        <v>570</v>
      </c>
      <c r="F20" s="13">
        <f t="shared" si="0"/>
        <v>0.95</v>
      </c>
      <c r="G20" s="13">
        <f t="shared" si="1"/>
        <v>1.0106382978723405</v>
      </c>
    </row>
    <row r="21" spans="1:7" ht="18" customHeight="1">
      <c r="A21" s="10">
        <v>10121</v>
      </c>
      <c r="B21" s="11" t="s">
        <v>29</v>
      </c>
      <c r="C21" s="14">
        <v>180</v>
      </c>
      <c r="D21" s="14">
        <v>189</v>
      </c>
      <c r="E21" s="14">
        <v>200</v>
      </c>
      <c r="F21" s="13">
        <f t="shared" si="0"/>
        <v>1.1111111111111112</v>
      </c>
      <c r="G21" s="13">
        <f t="shared" si="1"/>
        <v>1.0582010582010581</v>
      </c>
    </row>
    <row r="22" spans="1:7" ht="18" customHeight="1">
      <c r="A22" s="10">
        <v>10199</v>
      </c>
      <c r="B22" s="11" t="s">
        <v>30</v>
      </c>
      <c r="C22" s="14"/>
      <c r="D22" s="14">
        <v>0</v>
      </c>
      <c r="E22" s="14">
        <v>0</v>
      </c>
      <c r="F22" s="13">
        <f t="shared" si="0"/>
        <v>0</v>
      </c>
      <c r="G22" s="13">
        <f t="shared" si="1"/>
        <v>0</v>
      </c>
    </row>
    <row r="23" spans="1:7" ht="18" customHeight="1">
      <c r="A23" s="10">
        <v>103</v>
      </c>
      <c r="B23" s="11" t="s">
        <v>31</v>
      </c>
      <c r="C23" s="12">
        <f>SUM(C24:C31)</f>
        <v>37215</v>
      </c>
      <c r="D23" s="12">
        <f>SUM(D24:D31)</f>
        <v>16500</v>
      </c>
      <c r="E23" s="12">
        <f>SUM(E24:E31)</f>
        <v>17800</v>
      </c>
      <c r="F23" s="13">
        <f t="shared" si="0"/>
        <v>0.4783017600429934</v>
      </c>
      <c r="G23" s="13">
        <f t="shared" si="1"/>
        <v>1.0787878787878789</v>
      </c>
    </row>
    <row r="24" spans="1:7" ht="18" customHeight="1">
      <c r="A24" s="10">
        <v>10302</v>
      </c>
      <c r="B24" s="11" t="s">
        <v>32</v>
      </c>
      <c r="C24" s="14">
        <v>1772</v>
      </c>
      <c r="D24" s="14">
        <v>2034</v>
      </c>
      <c r="E24" s="14">
        <v>2109</v>
      </c>
      <c r="F24" s="13">
        <f t="shared" si="0"/>
        <v>1.190180586907449</v>
      </c>
      <c r="G24" s="13">
        <f t="shared" si="1"/>
        <v>1.036873156342183</v>
      </c>
    </row>
    <row r="25" spans="1:7" ht="18" customHeight="1">
      <c r="A25" s="10">
        <v>10304</v>
      </c>
      <c r="B25" s="11" t="s">
        <v>33</v>
      </c>
      <c r="C25" s="14">
        <v>2623</v>
      </c>
      <c r="D25" s="14">
        <v>2009</v>
      </c>
      <c r="E25" s="14">
        <v>2623</v>
      </c>
      <c r="F25" s="13">
        <f t="shared" si="0"/>
        <v>1</v>
      </c>
      <c r="G25" s="13">
        <f t="shared" si="1"/>
        <v>1.3056246888999503</v>
      </c>
    </row>
    <row r="26" spans="1:7" ht="18" customHeight="1">
      <c r="A26" s="10">
        <v>10305</v>
      </c>
      <c r="B26" s="11" t="s">
        <v>34</v>
      </c>
      <c r="C26" s="14">
        <v>5300</v>
      </c>
      <c r="D26" s="14">
        <v>2641</v>
      </c>
      <c r="E26" s="14">
        <v>5522</v>
      </c>
      <c r="F26" s="13">
        <f t="shared" si="0"/>
        <v>1.0418867924528301</v>
      </c>
      <c r="G26" s="13">
        <f t="shared" si="1"/>
        <v>2.0908746686861037</v>
      </c>
    </row>
    <row r="27" spans="1:7" ht="18" customHeight="1">
      <c r="A27" s="10">
        <v>10306</v>
      </c>
      <c r="B27" s="11" t="s">
        <v>35</v>
      </c>
      <c r="C27" s="14"/>
      <c r="D27" s="14">
        <v>0</v>
      </c>
      <c r="E27" s="14">
        <v>0</v>
      </c>
      <c r="F27" s="13">
        <f t="shared" si="0"/>
        <v>0</v>
      </c>
      <c r="G27" s="13">
        <f t="shared" si="1"/>
        <v>0</v>
      </c>
    </row>
    <row r="28" spans="1:7" ht="18" customHeight="1">
      <c r="A28" s="10">
        <v>10307</v>
      </c>
      <c r="B28" s="11" t="s">
        <v>36</v>
      </c>
      <c r="C28" s="14">
        <v>27470</v>
      </c>
      <c r="D28" s="14">
        <v>9326</v>
      </c>
      <c r="E28" s="14">
        <v>7501</v>
      </c>
      <c r="F28" s="13">
        <f t="shared" si="0"/>
        <v>0.2730615216599927</v>
      </c>
      <c r="G28" s="13">
        <f t="shared" si="1"/>
        <v>0.8043105297019086</v>
      </c>
    </row>
    <row r="29" spans="1:7" ht="18" customHeight="1">
      <c r="A29" s="10">
        <v>10308</v>
      </c>
      <c r="B29" s="11" t="s">
        <v>37</v>
      </c>
      <c r="C29" s="14"/>
      <c r="D29" s="14">
        <v>436</v>
      </c>
      <c r="E29" s="14">
        <v>0</v>
      </c>
      <c r="F29" s="13">
        <f t="shared" si="0"/>
        <v>0</v>
      </c>
      <c r="G29" s="13">
        <f t="shared" si="1"/>
        <v>0</v>
      </c>
    </row>
    <row r="30" spans="1:7" ht="18" customHeight="1">
      <c r="A30" s="15">
        <v>10309</v>
      </c>
      <c r="B30" s="16" t="s">
        <v>38</v>
      </c>
      <c r="C30" s="17"/>
      <c r="D30" s="17">
        <v>54</v>
      </c>
      <c r="E30" s="17">
        <v>45</v>
      </c>
      <c r="F30" s="13">
        <f t="shared" si="0"/>
        <v>0</v>
      </c>
      <c r="G30" s="13">
        <f t="shared" si="1"/>
        <v>0.8333333333333334</v>
      </c>
    </row>
    <row r="31" spans="1:7" ht="18" customHeight="1">
      <c r="A31" s="15">
        <v>10399</v>
      </c>
      <c r="B31" s="16" t="s">
        <v>39</v>
      </c>
      <c r="C31" s="17">
        <v>50</v>
      </c>
      <c r="D31" s="17"/>
      <c r="E31" s="17">
        <v>0</v>
      </c>
      <c r="F31" s="13">
        <f t="shared" si="0"/>
        <v>0</v>
      </c>
      <c r="G31" s="13">
        <f t="shared" si="1"/>
        <v>0</v>
      </c>
    </row>
    <row r="32" spans="1:7" ht="18" customHeight="1">
      <c r="A32" s="18"/>
      <c r="B32" s="11"/>
      <c r="C32" s="19"/>
      <c r="D32" s="19"/>
      <c r="E32" s="19"/>
      <c r="F32" s="13"/>
      <c r="G32" s="13"/>
    </row>
    <row r="33" spans="1:7" s="21" customFormat="1" ht="18" customHeight="1">
      <c r="A33" s="20" t="s">
        <v>40</v>
      </c>
      <c r="B33" s="20"/>
      <c r="C33" s="12">
        <f>SUM(C6,C23)</f>
        <v>77000</v>
      </c>
      <c r="D33" s="12">
        <f>SUM(D6,D23)</f>
        <v>58500</v>
      </c>
      <c r="E33" s="12">
        <f>SUM(E6,E23)</f>
        <v>60000</v>
      </c>
      <c r="F33" s="13">
        <f>_xlfn.IFERROR(E33/C33,0)</f>
        <v>0.7792207792207793</v>
      </c>
      <c r="G33" s="13">
        <f>_xlfn.IFERROR(E33/D33,0)</f>
        <v>1.0256410256410255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7.25" customHeight="1" hidden="1"/>
    <row r="47" ht="17.25" customHeight="1" hidden="1"/>
    <row r="48" ht="17.25" customHeight="1" hidden="1"/>
    <row r="49" ht="17.25" customHeight="1" hidden="1"/>
    <row r="50" ht="17.25" customHeight="1" hidden="1"/>
    <row r="51" ht="17.25" customHeight="1" hidden="1"/>
    <row r="52" ht="17.25" customHeight="1" hidden="1"/>
    <row r="53" ht="17.25" customHeight="1" hidden="1"/>
    <row r="54" ht="17.25" customHeight="1" hidden="1"/>
    <row r="55" ht="17.25" customHeight="1" hidden="1"/>
    <row r="56" ht="17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</sheetData>
  <sheetProtection/>
  <mergeCells count="8">
    <mergeCell ref="C4:C5"/>
    <mergeCell ref="D4:D5"/>
    <mergeCell ref="E4:G4"/>
    <mergeCell ref="A33:B33"/>
    <mergeCell ref="A1:G1"/>
    <mergeCell ref="A2:G2"/>
    <mergeCell ref="A3:G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0"/>
  <sheetViews>
    <sheetView showZeros="0" zoomScale="75" zoomScaleNormal="75" zoomScalePageLayoutView="0" workbookViewId="0" topLeftCell="A1">
      <selection activeCell="H4" sqref="H4:H5"/>
    </sheetView>
  </sheetViews>
  <sheetFormatPr defaultColWidth="9.00390625" defaultRowHeight="14.25"/>
  <cols>
    <col min="1" max="1" width="15.25390625" style="51" customWidth="1"/>
    <col min="2" max="2" width="44.625" style="51" customWidth="1"/>
    <col min="3" max="7" width="15.25390625" style="51" customWidth="1"/>
    <col min="8" max="16384" width="15.25390625" style="3" customWidth="1"/>
  </cols>
  <sheetData>
    <row r="1" spans="1:20" ht="15">
      <c r="A1" s="22" t="s">
        <v>41</v>
      </c>
      <c r="B1" s="22"/>
      <c r="C1" s="22"/>
      <c r="D1" s="22"/>
      <c r="E1" s="22"/>
      <c r="F1" s="22"/>
      <c r="G1" s="22"/>
      <c r="H1" s="23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</row>
    <row r="2" spans="1:20" ht="22.5">
      <c r="A2" s="26" t="s">
        <v>42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8" customHeight="1">
      <c r="A3" s="28" t="s">
        <v>0</v>
      </c>
      <c r="B3" s="28"/>
      <c r="C3" s="28"/>
      <c r="D3" s="28"/>
      <c r="E3" s="28"/>
      <c r="F3" s="28"/>
      <c r="G3" s="2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8" customHeight="1">
      <c r="A4" s="30" t="s">
        <v>6</v>
      </c>
      <c r="B4" s="31"/>
      <c r="C4" s="32" t="s">
        <v>7</v>
      </c>
      <c r="D4" s="32" t="s">
        <v>8</v>
      </c>
      <c r="E4" s="30" t="s">
        <v>9</v>
      </c>
      <c r="F4" s="31"/>
      <c r="G4" s="31"/>
      <c r="H4" s="33" t="s">
        <v>43</v>
      </c>
      <c r="I4" s="33" t="s">
        <v>44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36" customHeight="1">
      <c r="A5" s="34" t="s">
        <v>10</v>
      </c>
      <c r="B5" s="34" t="s">
        <v>11</v>
      </c>
      <c r="C5" s="35"/>
      <c r="D5" s="35"/>
      <c r="E5" s="34" t="s">
        <v>1</v>
      </c>
      <c r="F5" s="34" t="s">
        <v>12</v>
      </c>
      <c r="G5" s="34" t="s">
        <v>13</v>
      </c>
      <c r="H5" s="36"/>
      <c r="I5" s="3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4.25" customHeight="1">
      <c r="A6" s="37">
        <v>201</v>
      </c>
      <c r="B6" s="38" t="s">
        <v>45</v>
      </c>
      <c r="C6" s="39">
        <f>SUM(C7,C19,C28,C39,C50,C61,C72,C80,C89,C102,C111,C122,C134,C141,C149,C155,C162,C169,C176,C183,C190,C198,C204,C210,C217,C232)</f>
        <v>23708</v>
      </c>
      <c r="D6" s="39">
        <f>SUM(D7,D19,D28,D39,D50,D61,D72,D80,D89,D102,D111,D122,D134,D141,D149,D155,D162,D169,D176,D183,D190,D198,D204,D210,D217,D232)</f>
        <v>23312</v>
      </c>
      <c r="E6" s="39">
        <f>SUM(E7,E19,E28,E39,E50,E61,E72,E80,E89,E102,E111,E122,E134,E141,E149,E155,E162,E169,E176,E183,E190,E198,E204,E210,E217,E232)</f>
        <v>23002.760000000006</v>
      </c>
      <c r="F6" s="40">
        <f aca="true" t="shared" si="0" ref="F6:F69">_xlfn.IFERROR(E6/C6,0)</f>
        <v>0.9702530791294081</v>
      </c>
      <c r="G6" s="40">
        <f aca="true" t="shared" si="1" ref="G6:G69">_xlfn.IFERROR(E6/D6,0)</f>
        <v>0.9867347288949899</v>
      </c>
      <c r="H6" s="41">
        <f>SUM(H7,H19,H28,H39,H50,H61,H72,H80,H89,H102,H111,H122,H134,H141,H149,H155,H162,H169,H176,H183,H190,H198,H204,H210,H217,H232)</f>
        <v>23002.760000000006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4.25" customHeight="1">
      <c r="A7" s="37">
        <v>20101</v>
      </c>
      <c r="B7" s="38" t="s">
        <v>46</v>
      </c>
      <c r="C7" s="39">
        <f>SUM(C8,C9,C10,C11,C12,C13,C14,C15,C16,C17,C18)</f>
        <v>333</v>
      </c>
      <c r="D7" s="39">
        <f>SUM(D8,D9,D10,D11,D12,D13,D14,D15,D16,D17,D18)</f>
        <v>428</v>
      </c>
      <c r="E7" s="39">
        <f>SUM(E8,E9,E10,E11,E12,E13,E14,E15,E16,E17,E18)</f>
        <v>341.41</v>
      </c>
      <c r="F7" s="42">
        <f t="shared" si="0"/>
        <v>1.0252552552552554</v>
      </c>
      <c r="G7" s="42">
        <f t="shared" si="1"/>
        <v>0.7976869158878506</v>
      </c>
      <c r="H7" s="41">
        <f>SUM(H8,H9,H10,H11,H12,H13,H14,H15,H16,H17,H18)</f>
        <v>341.41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4.25" customHeight="1">
      <c r="A8" s="37">
        <v>2010101</v>
      </c>
      <c r="B8" s="38" t="s">
        <v>47</v>
      </c>
      <c r="C8" s="43">
        <v>323</v>
      </c>
      <c r="D8" s="43">
        <v>345</v>
      </c>
      <c r="E8" s="43">
        <v>331.41</v>
      </c>
      <c r="F8" s="42">
        <f t="shared" si="0"/>
        <v>1.0260371517027864</v>
      </c>
      <c r="G8" s="42">
        <f t="shared" si="1"/>
        <v>0.960608695652174</v>
      </c>
      <c r="H8" s="44">
        <v>331.41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4.25" customHeight="1">
      <c r="A9" s="37">
        <v>2010102</v>
      </c>
      <c r="B9" s="38" t="s">
        <v>48</v>
      </c>
      <c r="C9" s="43">
        <v>10</v>
      </c>
      <c r="D9" s="43">
        <v>17</v>
      </c>
      <c r="E9" s="44">
        <v>10</v>
      </c>
      <c r="F9" s="42">
        <f t="shared" si="0"/>
        <v>1</v>
      </c>
      <c r="G9" s="42">
        <f t="shared" si="1"/>
        <v>0.5882352941176471</v>
      </c>
      <c r="H9" s="44">
        <v>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4.25" customHeight="1">
      <c r="A10" s="37">
        <v>2010103</v>
      </c>
      <c r="B10" s="38" t="s">
        <v>49</v>
      </c>
      <c r="C10" s="43"/>
      <c r="D10" s="43"/>
      <c r="E10" s="44"/>
      <c r="F10" s="42">
        <f t="shared" si="0"/>
        <v>0</v>
      </c>
      <c r="G10" s="42">
        <f t="shared" si="1"/>
        <v>0</v>
      </c>
      <c r="H10" s="4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4.25" customHeight="1">
      <c r="A11" s="37">
        <v>2010104</v>
      </c>
      <c r="B11" s="38" t="s">
        <v>50</v>
      </c>
      <c r="C11" s="43"/>
      <c r="D11" s="43">
        <v>66</v>
      </c>
      <c r="E11" s="44"/>
      <c r="F11" s="42">
        <f t="shared" si="0"/>
        <v>0</v>
      </c>
      <c r="G11" s="42">
        <f t="shared" si="1"/>
        <v>0</v>
      </c>
      <c r="H11" s="4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4.25" customHeight="1">
      <c r="A12" s="37">
        <v>2010105</v>
      </c>
      <c r="B12" s="38" t="s">
        <v>51</v>
      </c>
      <c r="C12" s="43"/>
      <c r="D12" s="43"/>
      <c r="E12" s="44"/>
      <c r="F12" s="42">
        <f t="shared" si="0"/>
        <v>0</v>
      </c>
      <c r="G12" s="42">
        <f t="shared" si="1"/>
        <v>0</v>
      </c>
      <c r="H12" s="4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4.25" customHeight="1">
      <c r="A13" s="37">
        <v>2010106</v>
      </c>
      <c r="B13" s="38" t="s">
        <v>52</v>
      </c>
      <c r="C13" s="43"/>
      <c r="D13" s="43"/>
      <c r="E13" s="44"/>
      <c r="F13" s="42">
        <f t="shared" si="0"/>
        <v>0</v>
      </c>
      <c r="G13" s="42">
        <f t="shared" si="1"/>
        <v>0</v>
      </c>
      <c r="H13" s="4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4.25" customHeight="1">
      <c r="A14" s="37">
        <v>2010107</v>
      </c>
      <c r="B14" s="38" t="s">
        <v>53</v>
      </c>
      <c r="C14" s="43"/>
      <c r="D14" s="43"/>
      <c r="E14" s="44"/>
      <c r="F14" s="42">
        <f t="shared" si="0"/>
        <v>0</v>
      </c>
      <c r="G14" s="42">
        <f t="shared" si="1"/>
        <v>0</v>
      </c>
      <c r="H14" s="4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4.25" customHeight="1">
      <c r="A15" s="37">
        <v>2010108</v>
      </c>
      <c r="B15" s="38" t="s">
        <v>54</v>
      </c>
      <c r="C15" s="43"/>
      <c r="D15" s="43"/>
      <c r="E15" s="44"/>
      <c r="F15" s="42">
        <f t="shared" si="0"/>
        <v>0</v>
      </c>
      <c r="G15" s="42">
        <f t="shared" si="1"/>
        <v>0</v>
      </c>
      <c r="H15" s="4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4.25" customHeight="1">
      <c r="A16" s="37">
        <v>2010109</v>
      </c>
      <c r="B16" s="38" t="s">
        <v>55</v>
      </c>
      <c r="C16" s="43"/>
      <c r="D16" s="43"/>
      <c r="E16" s="44"/>
      <c r="F16" s="42">
        <f t="shared" si="0"/>
        <v>0</v>
      </c>
      <c r="G16" s="42">
        <f t="shared" si="1"/>
        <v>0</v>
      </c>
      <c r="H16" s="4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4.25" customHeight="1">
      <c r="A17" s="37">
        <v>2010150</v>
      </c>
      <c r="B17" s="38" t="s">
        <v>56</v>
      </c>
      <c r="C17" s="43"/>
      <c r="D17" s="43"/>
      <c r="E17" s="44"/>
      <c r="F17" s="42">
        <f t="shared" si="0"/>
        <v>0</v>
      </c>
      <c r="G17" s="42">
        <f t="shared" si="1"/>
        <v>0</v>
      </c>
      <c r="H17" s="4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4.25" customHeight="1">
      <c r="A18" s="37">
        <v>2010199</v>
      </c>
      <c r="B18" s="38" t="s">
        <v>57</v>
      </c>
      <c r="C18" s="43"/>
      <c r="D18" s="43"/>
      <c r="E18" s="44"/>
      <c r="F18" s="42">
        <f t="shared" si="0"/>
        <v>0</v>
      </c>
      <c r="G18" s="42">
        <f t="shared" si="1"/>
        <v>0</v>
      </c>
      <c r="H18" s="4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4.25" customHeight="1">
      <c r="A19" s="37">
        <v>20102</v>
      </c>
      <c r="B19" s="38" t="s">
        <v>58</v>
      </c>
      <c r="C19" s="39">
        <f>SUM(C20,C21,C22,C23,C24,C25,C26,C27)</f>
        <v>233</v>
      </c>
      <c r="D19" s="39">
        <f>SUM(D20,D21,D22,D23,D24,D25,D26,D27)</f>
        <v>313</v>
      </c>
      <c r="E19" s="39">
        <f>SUM(E20,E21,E22,E23,E24,E25,E26,E27)</f>
        <v>234.24</v>
      </c>
      <c r="F19" s="42">
        <f t="shared" si="0"/>
        <v>1.0053218884120172</v>
      </c>
      <c r="G19" s="42">
        <f t="shared" si="1"/>
        <v>0.748370607028754</v>
      </c>
      <c r="H19" s="41">
        <f>SUM(H20,H21,H22,H23,H24,H25,H26,H27)</f>
        <v>234.24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4.25" customHeight="1">
      <c r="A20" s="37">
        <v>2010201</v>
      </c>
      <c r="B20" s="38" t="s">
        <v>47</v>
      </c>
      <c r="C20" s="43">
        <v>223</v>
      </c>
      <c r="D20" s="43">
        <v>245</v>
      </c>
      <c r="E20" s="43">
        <v>224.24</v>
      </c>
      <c r="F20" s="42">
        <f t="shared" si="0"/>
        <v>1.005560538116592</v>
      </c>
      <c r="G20" s="42">
        <f t="shared" si="1"/>
        <v>0.915265306122449</v>
      </c>
      <c r="H20" s="44">
        <v>224.24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4.25" customHeight="1">
      <c r="A21" s="37">
        <v>2010202</v>
      </c>
      <c r="B21" s="38" t="s">
        <v>48</v>
      </c>
      <c r="C21" s="43">
        <v>10</v>
      </c>
      <c r="D21" s="43">
        <v>13</v>
      </c>
      <c r="E21" s="44">
        <v>10</v>
      </c>
      <c r="F21" s="42">
        <f t="shared" si="0"/>
        <v>1</v>
      </c>
      <c r="G21" s="42">
        <f t="shared" si="1"/>
        <v>0.7692307692307693</v>
      </c>
      <c r="H21" s="44">
        <v>10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4.25" customHeight="1">
      <c r="A22" s="37">
        <v>2010203</v>
      </c>
      <c r="B22" s="38" t="s">
        <v>49</v>
      </c>
      <c r="C22" s="43"/>
      <c r="D22" s="43"/>
      <c r="E22" s="44"/>
      <c r="F22" s="42">
        <f t="shared" si="0"/>
        <v>0</v>
      </c>
      <c r="G22" s="42">
        <f t="shared" si="1"/>
        <v>0</v>
      </c>
      <c r="H22" s="4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4.25" customHeight="1">
      <c r="A23" s="37">
        <v>2010204</v>
      </c>
      <c r="B23" s="38" t="s">
        <v>59</v>
      </c>
      <c r="C23" s="43"/>
      <c r="D23" s="43">
        <v>55</v>
      </c>
      <c r="E23" s="44"/>
      <c r="F23" s="42">
        <f t="shared" si="0"/>
        <v>0</v>
      </c>
      <c r="G23" s="42">
        <f t="shared" si="1"/>
        <v>0</v>
      </c>
      <c r="H23" s="4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4.25" customHeight="1">
      <c r="A24" s="37">
        <v>2010205</v>
      </c>
      <c r="B24" s="38" t="s">
        <v>60</v>
      </c>
      <c r="C24" s="43"/>
      <c r="D24" s="43"/>
      <c r="E24" s="44"/>
      <c r="F24" s="42">
        <f t="shared" si="0"/>
        <v>0</v>
      </c>
      <c r="G24" s="42">
        <f t="shared" si="1"/>
        <v>0</v>
      </c>
      <c r="H24" s="4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4.25" customHeight="1">
      <c r="A25" s="37">
        <v>2010206</v>
      </c>
      <c r="B25" s="38" t="s">
        <v>61</v>
      </c>
      <c r="C25" s="43"/>
      <c r="D25" s="43"/>
      <c r="E25" s="44"/>
      <c r="F25" s="42">
        <f t="shared" si="0"/>
        <v>0</v>
      </c>
      <c r="G25" s="42">
        <f t="shared" si="1"/>
        <v>0</v>
      </c>
      <c r="H25" s="4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4.25" customHeight="1">
      <c r="A26" s="37">
        <v>2010250</v>
      </c>
      <c r="B26" s="38" t="s">
        <v>56</v>
      </c>
      <c r="C26" s="43"/>
      <c r="D26" s="43"/>
      <c r="E26" s="44"/>
      <c r="F26" s="42">
        <f t="shared" si="0"/>
        <v>0</v>
      </c>
      <c r="G26" s="42">
        <f t="shared" si="1"/>
        <v>0</v>
      </c>
      <c r="H26" s="4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4.25" customHeight="1">
      <c r="A27" s="37">
        <v>2010299</v>
      </c>
      <c r="B27" s="38" t="s">
        <v>62</v>
      </c>
      <c r="C27" s="43"/>
      <c r="D27" s="43"/>
      <c r="E27" s="44"/>
      <c r="F27" s="42">
        <f t="shared" si="0"/>
        <v>0</v>
      </c>
      <c r="G27" s="42">
        <f t="shared" si="1"/>
        <v>0</v>
      </c>
      <c r="H27" s="4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4.25" customHeight="1">
      <c r="A28" s="37">
        <v>20103</v>
      </c>
      <c r="B28" s="38" t="s">
        <v>63</v>
      </c>
      <c r="C28" s="39">
        <f>SUM(C29,C30,C31,C32,C33,C34,C35,C36,C37,C38)</f>
        <v>10251</v>
      </c>
      <c r="D28" s="39">
        <f>SUM(D29,D30,D31,D32,D33,D34,D35,D36,D37,D38)</f>
        <v>8598</v>
      </c>
      <c r="E28" s="39">
        <f>SUM(E29,E30,E31,E32,E33,E34,E35,E36,E37,E38)</f>
        <v>10225.77</v>
      </c>
      <c r="F28" s="42">
        <f t="shared" si="0"/>
        <v>0.9975387767047118</v>
      </c>
      <c r="G28" s="42">
        <f t="shared" si="1"/>
        <v>1.1893196092114446</v>
      </c>
      <c r="H28" s="41">
        <f>SUM(H29,H30,H31,H32,H33,H34,H35,H36,H37,H38)</f>
        <v>10225.77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4.25" customHeight="1">
      <c r="A29" s="37">
        <v>2010301</v>
      </c>
      <c r="B29" s="38" t="s">
        <v>47</v>
      </c>
      <c r="C29" s="43">
        <v>6589</v>
      </c>
      <c r="D29" s="43">
        <v>6460</v>
      </c>
      <c r="E29" s="43">
        <v>8470.07</v>
      </c>
      <c r="F29" s="42">
        <f t="shared" si="0"/>
        <v>1.285486416755198</v>
      </c>
      <c r="G29" s="42">
        <f t="shared" si="1"/>
        <v>1.311156346749226</v>
      </c>
      <c r="H29" s="44">
        <v>8470.07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4.25" customHeight="1">
      <c r="A30" s="37">
        <v>2010302</v>
      </c>
      <c r="B30" s="38" t="s">
        <v>48</v>
      </c>
      <c r="C30" s="43">
        <v>10</v>
      </c>
      <c r="D30" s="43">
        <v>199</v>
      </c>
      <c r="E30" s="44">
        <v>180</v>
      </c>
      <c r="F30" s="42">
        <f t="shared" si="0"/>
        <v>18</v>
      </c>
      <c r="G30" s="42">
        <f t="shared" si="1"/>
        <v>0.9045226130653267</v>
      </c>
      <c r="H30" s="44">
        <v>180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4.25" customHeight="1">
      <c r="A31" s="37">
        <v>2010303</v>
      </c>
      <c r="B31" s="38" t="s">
        <v>49</v>
      </c>
      <c r="C31" s="43"/>
      <c r="D31" s="43"/>
      <c r="E31" s="44"/>
      <c r="F31" s="42">
        <f t="shared" si="0"/>
        <v>0</v>
      </c>
      <c r="G31" s="42">
        <f t="shared" si="1"/>
        <v>0</v>
      </c>
      <c r="H31" s="4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4.25" customHeight="1">
      <c r="A32" s="37">
        <v>2010304</v>
      </c>
      <c r="B32" s="38" t="s">
        <v>64</v>
      </c>
      <c r="C32" s="43"/>
      <c r="D32" s="43"/>
      <c r="E32" s="44"/>
      <c r="F32" s="42">
        <f t="shared" si="0"/>
        <v>0</v>
      </c>
      <c r="G32" s="42">
        <f t="shared" si="1"/>
        <v>0</v>
      </c>
      <c r="H32" s="4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4.25" customHeight="1">
      <c r="A33" s="37">
        <v>2010305</v>
      </c>
      <c r="B33" s="38" t="s">
        <v>65</v>
      </c>
      <c r="C33" s="43"/>
      <c r="D33" s="43"/>
      <c r="E33" s="44"/>
      <c r="F33" s="42">
        <f t="shared" si="0"/>
        <v>0</v>
      </c>
      <c r="G33" s="42">
        <f t="shared" si="1"/>
        <v>0</v>
      </c>
      <c r="H33" s="4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4.25" customHeight="1">
      <c r="A34" s="37">
        <v>2010306</v>
      </c>
      <c r="B34" s="38" t="s">
        <v>66</v>
      </c>
      <c r="C34" s="43"/>
      <c r="D34" s="43"/>
      <c r="E34" s="44"/>
      <c r="F34" s="42">
        <f t="shared" si="0"/>
        <v>0</v>
      </c>
      <c r="G34" s="42">
        <f t="shared" si="1"/>
        <v>0</v>
      </c>
      <c r="H34" s="4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4.25" customHeight="1">
      <c r="A35" s="37">
        <v>2010308</v>
      </c>
      <c r="B35" s="38" t="s">
        <v>67</v>
      </c>
      <c r="C35" s="43"/>
      <c r="D35" s="43"/>
      <c r="E35" s="44"/>
      <c r="F35" s="42">
        <f t="shared" si="0"/>
        <v>0</v>
      </c>
      <c r="G35" s="42">
        <f t="shared" si="1"/>
        <v>0</v>
      </c>
      <c r="H35" s="4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4.25" customHeight="1">
      <c r="A36" s="37">
        <v>2010309</v>
      </c>
      <c r="B36" s="38" t="s">
        <v>68</v>
      </c>
      <c r="C36" s="43"/>
      <c r="D36" s="43"/>
      <c r="E36" s="44"/>
      <c r="F36" s="42">
        <f t="shared" si="0"/>
        <v>0</v>
      </c>
      <c r="G36" s="42">
        <f t="shared" si="1"/>
        <v>0</v>
      </c>
      <c r="H36" s="4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4.25" customHeight="1">
      <c r="A37" s="37">
        <v>2010350</v>
      </c>
      <c r="B37" s="38" t="s">
        <v>56</v>
      </c>
      <c r="C37" s="43">
        <v>2002</v>
      </c>
      <c r="D37" s="43">
        <v>1939</v>
      </c>
      <c r="E37" s="44">
        <v>1575.7</v>
      </c>
      <c r="F37" s="42">
        <f t="shared" si="0"/>
        <v>0.7870629370629371</v>
      </c>
      <c r="G37" s="42">
        <f t="shared" si="1"/>
        <v>0.8126353790613718</v>
      </c>
      <c r="H37" s="44">
        <v>1575.7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4.25" customHeight="1">
      <c r="A38" s="37">
        <v>2010399</v>
      </c>
      <c r="B38" s="38" t="s">
        <v>69</v>
      </c>
      <c r="C38" s="43">
        <v>1650</v>
      </c>
      <c r="D38" s="43"/>
      <c r="E38" s="44"/>
      <c r="F38" s="42">
        <f t="shared" si="0"/>
        <v>0</v>
      </c>
      <c r="G38" s="42">
        <f t="shared" si="1"/>
        <v>0</v>
      </c>
      <c r="H38" s="4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4.25" customHeight="1">
      <c r="A39" s="37">
        <v>20104</v>
      </c>
      <c r="B39" s="38" t="s">
        <v>70</v>
      </c>
      <c r="C39" s="39">
        <f>SUM(C40,C41,C42,C43,C44,C45,C46,C47,C48,C49)</f>
        <v>297</v>
      </c>
      <c r="D39" s="39">
        <f>SUM(D40,D41,D42,D43,D44,D45,D46,D47,D48,D49)</f>
        <v>322</v>
      </c>
      <c r="E39" s="39">
        <f>SUM(E40,E41,E42,E43,E44,E45,E46,E47,E48,E49)</f>
        <v>289.55</v>
      </c>
      <c r="F39" s="42">
        <f t="shared" si="0"/>
        <v>0.974915824915825</v>
      </c>
      <c r="G39" s="42">
        <f t="shared" si="1"/>
        <v>0.8992236024844721</v>
      </c>
      <c r="H39" s="41">
        <f>SUM(H40,H41,H42,H43,H44,H45,H46,H47,H48,H49)</f>
        <v>289.55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4.25" customHeight="1">
      <c r="A40" s="37">
        <v>2010401</v>
      </c>
      <c r="B40" s="38" t="s">
        <v>47</v>
      </c>
      <c r="C40" s="43">
        <v>256</v>
      </c>
      <c r="D40" s="43">
        <v>297</v>
      </c>
      <c r="E40" s="43">
        <v>248.33</v>
      </c>
      <c r="F40" s="42">
        <f t="shared" si="0"/>
        <v>0.9700390625</v>
      </c>
      <c r="G40" s="42">
        <f t="shared" si="1"/>
        <v>0.8361279461279462</v>
      </c>
      <c r="H40" s="44">
        <v>248.33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4.25" customHeight="1">
      <c r="A41" s="37">
        <v>2010402</v>
      </c>
      <c r="B41" s="38" t="s">
        <v>48</v>
      </c>
      <c r="C41" s="43">
        <v>41</v>
      </c>
      <c r="D41" s="43">
        <v>25</v>
      </c>
      <c r="E41" s="44">
        <v>41.22</v>
      </c>
      <c r="F41" s="42">
        <f t="shared" si="0"/>
        <v>1.0053658536585366</v>
      </c>
      <c r="G41" s="42">
        <f t="shared" si="1"/>
        <v>1.6488</v>
      </c>
      <c r="H41" s="44">
        <v>41.22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 customHeight="1">
      <c r="A42" s="37">
        <v>2010403</v>
      </c>
      <c r="B42" s="38" t="s">
        <v>49</v>
      </c>
      <c r="C42" s="43"/>
      <c r="D42" s="43"/>
      <c r="E42" s="44"/>
      <c r="F42" s="42">
        <f t="shared" si="0"/>
        <v>0</v>
      </c>
      <c r="G42" s="42">
        <f t="shared" si="1"/>
        <v>0</v>
      </c>
      <c r="H42" s="4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4.25" customHeight="1">
      <c r="A43" s="37">
        <v>2010404</v>
      </c>
      <c r="B43" s="38" t="s">
        <v>71</v>
      </c>
      <c r="C43" s="43"/>
      <c r="D43" s="43"/>
      <c r="E43" s="44"/>
      <c r="F43" s="42">
        <f t="shared" si="0"/>
        <v>0</v>
      </c>
      <c r="G43" s="42">
        <f t="shared" si="1"/>
        <v>0</v>
      </c>
      <c r="H43" s="4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4.25" customHeight="1">
      <c r="A44" s="37">
        <v>2010405</v>
      </c>
      <c r="B44" s="38" t="s">
        <v>72</v>
      </c>
      <c r="C44" s="43"/>
      <c r="D44" s="43"/>
      <c r="E44" s="44"/>
      <c r="F44" s="42">
        <f t="shared" si="0"/>
        <v>0</v>
      </c>
      <c r="G44" s="42">
        <f t="shared" si="1"/>
        <v>0</v>
      </c>
      <c r="H44" s="4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4.25" customHeight="1">
      <c r="A45" s="37">
        <v>2010406</v>
      </c>
      <c r="B45" s="38" t="s">
        <v>73</v>
      </c>
      <c r="C45" s="43"/>
      <c r="D45" s="43"/>
      <c r="E45" s="44"/>
      <c r="F45" s="42">
        <f t="shared" si="0"/>
        <v>0</v>
      </c>
      <c r="G45" s="42">
        <f t="shared" si="1"/>
        <v>0</v>
      </c>
      <c r="H45" s="4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4.25" customHeight="1">
      <c r="A46" s="37">
        <v>2010407</v>
      </c>
      <c r="B46" s="38" t="s">
        <v>74</v>
      </c>
      <c r="C46" s="43"/>
      <c r="D46" s="43"/>
      <c r="E46" s="44"/>
      <c r="F46" s="42">
        <f t="shared" si="0"/>
        <v>0</v>
      </c>
      <c r="G46" s="42">
        <f t="shared" si="1"/>
        <v>0</v>
      </c>
      <c r="H46" s="4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4.25" customHeight="1">
      <c r="A47" s="37">
        <v>2010408</v>
      </c>
      <c r="B47" s="38" t="s">
        <v>75</v>
      </c>
      <c r="C47" s="43"/>
      <c r="D47" s="43"/>
      <c r="E47" s="44"/>
      <c r="F47" s="42">
        <f t="shared" si="0"/>
        <v>0</v>
      </c>
      <c r="G47" s="42">
        <f t="shared" si="1"/>
        <v>0</v>
      </c>
      <c r="H47" s="4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4.25" customHeight="1">
      <c r="A48" s="37">
        <v>2010450</v>
      </c>
      <c r="B48" s="38" t="s">
        <v>56</v>
      </c>
      <c r="C48" s="43"/>
      <c r="D48" s="43"/>
      <c r="E48" s="44"/>
      <c r="F48" s="42">
        <f t="shared" si="0"/>
        <v>0</v>
      </c>
      <c r="G48" s="42">
        <f t="shared" si="1"/>
        <v>0</v>
      </c>
      <c r="H48" s="4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4.25" customHeight="1">
      <c r="A49" s="37">
        <v>2010499</v>
      </c>
      <c r="B49" s="38" t="s">
        <v>76</v>
      </c>
      <c r="C49" s="43"/>
      <c r="D49" s="43"/>
      <c r="E49" s="44"/>
      <c r="F49" s="42">
        <f t="shared" si="0"/>
        <v>0</v>
      </c>
      <c r="G49" s="42">
        <f t="shared" si="1"/>
        <v>0</v>
      </c>
      <c r="H49" s="4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4.25" customHeight="1">
      <c r="A50" s="37">
        <v>20105</v>
      </c>
      <c r="B50" s="38" t="s">
        <v>77</v>
      </c>
      <c r="C50" s="39">
        <f>SUM(C51,C52,C53,C54,C55,C56,C57,C58,C59,C60)</f>
        <v>63</v>
      </c>
      <c r="D50" s="39">
        <f>SUM(D51,D52,D53,D54,D55,D56,D57,D58,D59,D60)</f>
        <v>78</v>
      </c>
      <c r="E50" s="39">
        <f>SUM(E51,E52,E53,E54,E55,E56,E57,E58,E59,E60)</f>
        <v>59.49</v>
      </c>
      <c r="F50" s="42">
        <f t="shared" si="0"/>
        <v>0.9442857142857143</v>
      </c>
      <c r="G50" s="42">
        <f t="shared" si="1"/>
        <v>0.7626923076923077</v>
      </c>
      <c r="H50" s="41">
        <f>SUM(H51,H52,H53,H54,H55,H56,H57,H58,H59,H60)</f>
        <v>59.49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4.25" customHeight="1">
      <c r="A51" s="37">
        <v>2010501</v>
      </c>
      <c r="B51" s="38" t="s">
        <v>47</v>
      </c>
      <c r="C51" s="43">
        <v>63</v>
      </c>
      <c r="D51" s="43">
        <v>72</v>
      </c>
      <c r="E51" s="43">
        <v>59.49</v>
      </c>
      <c r="F51" s="42">
        <f t="shared" si="0"/>
        <v>0.9442857142857143</v>
      </c>
      <c r="G51" s="42">
        <f t="shared" si="1"/>
        <v>0.82625</v>
      </c>
      <c r="H51" s="44">
        <v>59.49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4.25" customHeight="1">
      <c r="A52" s="37">
        <v>2010502</v>
      </c>
      <c r="B52" s="38" t="s">
        <v>48</v>
      </c>
      <c r="C52" s="43"/>
      <c r="D52" s="43"/>
      <c r="E52" s="44"/>
      <c r="F52" s="42">
        <f t="shared" si="0"/>
        <v>0</v>
      </c>
      <c r="G52" s="42">
        <f t="shared" si="1"/>
        <v>0</v>
      </c>
      <c r="H52" s="4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4.25" customHeight="1">
      <c r="A53" s="37">
        <v>2010503</v>
      </c>
      <c r="B53" s="38" t="s">
        <v>49</v>
      </c>
      <c r="C53" s="43"/>
      <c r="D53" s="43"/>
      <c r="E53" s="44"/>
      <c r="F53" s="42">
        <f t="shared" si="0"/>
        <v>0</v>
      </c>
      <c r="G53" s="42">
        <f t="shared" si="1"/>
        <v>0</v>
      </c>
      <c r="H53" s="4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4.25" customHeight="1">
      <c r="A54" s="37">
        <v>2010504</v>
      </c>
      <c r="B54" s="38" t="s">
        <v>78</v>
      </c>
      <c r="C54" s="43"/>
      <c r="D54" s="43"/>
      <c r="E54" s="44"/>
      <c r="F54" s="42">
        <f t="shared" si="0"/>
        <v>0</v>
      </c>
      <c r="G54" s="42">
        <f t="shared" si="1"/>
        <v>0</v>
      </c>
      <c r="H54" s="4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4.25" customHeight="1">
      <c r="A55" s="37">
        <v>2010505</v>
      </c>
      <c r="B55" s="38" t="s">
        <v>79</v>
      </c>
      <c r="C55" s="43"/>
      <c r="D55" s="43"/>
      <c r="E55" s="44"/>
      <c r="F55" s="42">
        <f t="shared" si="0"/>
        <v>0</v>
      </c>
      <c r="G55" s="42">
        <f t="shared" si="1"/>
        <v>0</v>
      </c>
      <c r="H55" s="4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4.25" customHeight="1">
      <c r="A56" s="37">
        <v>2010506</v>
      </c>
      <c r="B56" s="38" t="s">
        <v>80</v>
      </c>
      <c r="C56" s="43"/>
      <c r="D56" s="43"/>
      <c r="E56" s="44"/>
      <c r="F56" s="42">
        <f t="shared" si="0"/>
        <v>0</v>
      </c>
      <c r="G56" s="42">
        <f t="shared" si="1"/>
        <v>0</v>
      </c>
      <c r="H56" s="4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4.25" customHeight="1">
      <c r="A57" s="37">
        <v>2010507</v>
      </c>
      <c r="B57" s="38" t="s">
        <v>81</v>
      </c>
      <c r="C57" s="43"/>
      <c r="D57" s="43">
        <v>5</v>
      </c>
      <c r="E57" s="44"/>
      <c r="F57" s="42">
        <f t="shared" si="0"/>
        <v>0</v>
      </c>
      <c r="G57" s="42">
        <f t="shared" si="1"/>
        <v>0</v>
      </c>
      <c r="H57" s="4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4.25" customHeight="1">
      <c r="A58" s="37">
        <v>2010508</v>
      </c>
      <c r="B58" s="38" t="s">
        <v>82</v>
      </c>
      <c r="C58" s="43"/>
      <c r="D58" s="43"/>
      <c r="E58" s="44"/>
      <c r="F58" s="42">
        <f t="shared" si="0"/>
        <v>0</v>
      </c>
      <c r="G58" s="42">
        <f t="shared" si="1"/>
        <v>0</v>
      </c>
      <c r="H58" s="4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4.25" customHeight="1">
      <c r="A59" s="37">
        <v>2010550</v>
      </c>
      <c r="B59" s="38" t="s">
        <v>56</v>
      </c>
      <c r="C59" s="43"/>
      <c r="D59" s="43"/>
      <c r="E59" s="44"/>
      <c r="F59" s="42">
        <f t="shared" si="0"/>
        <v>0</v>
      </c>
      <c r="G59" s="42">
        <f t="shared" si="1"/>
        <v>0</v>
      </c>
      <c r="H59" s="4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4.25" customHeight="1">
      <c r="A60" s="37">
        <v>2010599</v>
      </c>
      <c r="B60" s="38" t="s">
        <v>83</v>
      </c>
      <c r="C60" s="43"/>
      <c r="D60" s="43">
        <v>1</v>
      </c>
      <c r="E60" s="44"/>
      <c r="F60" s="42">
        <f t="shared" si="0"/>
        <v>0</v>
      </c>
      <c r="G60" s="42">
        <f t="shared" si="1"/>
        <v>0</v>
      </c>
      <c r="H60" s="4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4.25" customHeight="1">
      <c r="A61" s="37">
        <v>20106</v>
      </c>
      <c r="B61" s="38" t="s">
        <v>84</v>
      </c>
      <c r="C61" s="39">
        <f>SUM(C62,C63,C64,C65,C66,C67,C68,C69,C70,C71)</f>
        <v>2008</v>
      </c>
      <c r="D61" s="39">
        <f>SUM(D62,D63,D64,D65,D66,D67,D68,D69,D70,D71)</f>
        <v>1928</v>
      </c>
      <c r="E61" s="39">
        <f>SUM(E62,E63,E64,E65,E66,E67,E68,E69,E70,E71)</f>
        <v>1720.5100000000002</v>
      </c>
      <c r="F61" s="42">
        <f t="shared" si="0"/>
        <v>0.856827689243028</v>
      </c>
      <c r="G61" s="42">
        <f t="shared" si="1"/>
        <v>0.892380705394191</v>
      </c>
      <c r="H61" s="41">
        <f>SUM(H62,H63,H64,H65,H66,H67,H68,H69,H70,H71)</f>
        <v>1720.5100000000002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4.25" customHeight="1">
      <c r="A62" s="37">
        <v>2010601</v>
      </c>
      <c r="B62" s="38" t="s">
        <v>47</v>
      </c>
      <c r="C62" s="43">
        <v>504</v>
      </c>
      <c r="D62" s="43">
        <v>537</v>
      </c>
      <c r="E62" s="43">
        <v>343.95</v>
      </c>
      <c r="F62" s="42">
        <f t="shared" si="0"/>
        <v>0.6824404761904762</v>
      </c>
      <c r="G62" s="42">
        <f t="shared" si="1"/>
        <v>0.6405027932960894</v>
      </c>
      <c r="H62" s="44">
        <v>343.95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4.25" customHeight="1">
      <c r="A63" s="37">
        <v>2010602</v>
      </c>
      <c r="B63" s="38" t="s">
        <v>48</v>
      </c>
      <c r="C63" s="43">
        <v>34</v>
      </c>
      <c r="D63" s="43">
        <v>29</v>
      </c>
      <c r="E63" s="44">
        <v>74.4</v>
      </c>
      <c r="F63" s="42">
        <f t="shared" si="0"/>
        <v>2.1882352941176473</v>
      </c>
      <c r="G63" s="42">
        <f t="shared" si="1"/>
        <v>2.5655172413793106</v>
      </c>
      <c r="H63" s="44">
        <v>74.4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4.25" customHeight="1">
      <c r="A64" s="37">
        <v>2010603</v>
      </c>
      <c r="B64" s="38" t="s">
        <v>49</v>
      </c>
      <c r="C64" s="43"/>
      <c r="D64" s="43"/>
      <c r="E64" s="44"/>
      <c r="F64" s="42">
        <f t="shared" si="0"/>
        <v>0</v>
      </c>
      <c r="G64" s="42">
        <f t="shared" si="1"/>
        <v>0</v>
      </c>
      <c r="H64" s="4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4.25" customHeight="1">
      <c r="A65" s="37">
        <v>2010604</v>
      </c>
      <c r="B65" s="38" t="s">
        <v>85</v>
      </c>
      <c r="C65" s="43"/>
      <c r="D65" s="43"/>
      <c r="E65" s="44"/>
      <c r="F65" s="42">
        <f t="shared" si="0"/>
        <v>0</v>
      </c>
      <c r="G65" s="42">
        <f t="shared" si="1"/>
        <v>0</v>
      </c>
      <c r="H65" s="4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4.25" customHeight="1">
      <c r="A66" s="37">
        <v>2010605</v>
      </c>
      <c r="B66" s="38" t="s">
        <v>86</v>
      </c>
      <c r="C66" s="43"/>
      <c r="D66" s="43"/>
      <c r="E66" s="44"/>
      <c r="F66" s="42">
        <f t="shared" si="0"/>
        <v>0</v>
      </c>
      <c r="G66" s="42">
        <f t="shared" si="1"/>
        <v>0</v>
      </c>
      <c r="H66" s="4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4.25" customHeight="1">
      <c r="A67" s="37">
        <v>2010606</v>
      </c>
      <c r="B67" s="38" t="s">
        <v>87</v>
      </c>
      <c r="C67" s="43"/>
      <c r="D67" s="43"/>
      <c r="E67" s="44"/>
      <c r="F67" s="42">
        <f t="shared" si="0"/>
        <v>0</v>
      </c>
      <c r="G67" s="42">
        <f t="shared" si="1"/>
        <v>0</v>
      </c>
      <c r="H67" s="4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4.25" customHeight="1">
      <c r="A68" s="37">
        <v>2010607</v>
      </c>
      <c r="B68" s="38" t="s">
        <v>88</v>
      </c>
      <c r="C68" s="43"/>
      <c r="D68" s="43"/>
      <c r="E68" s="44"/>
      <c r="F68" s="42">
        <f t="shared" si="0"/>
        <v>0</v>
      </c>
      <c r="G68" s="42">
        <f t="shared" si="1"/>
        <v>0</v>
      </c>
      <c r="H68" s="4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4.25" customHeight="1">
      <c r="A69" s="37">
        <v>2010608</v>
      </c>
      <c r="B69" s="38" t="s">
        <v>89</v>
      </c>
      <c r="C69" s="43"/>
      <c r="D69" s="43"/>
      <c r="E69" s="44"/>
      <c r="F69" s="42">
        <f t="shared" si="0"/>
        <v>0</v>
      </c>
      <c r="G69" s="42">
        <f t="shared" si="1"/>
        <v>0</v>
      </c>
      <c r="H69" s="4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4.25" customHeight="1">
      <c r="A70" s="37">
        <v>2010650</v>
      </c>
      <c r="B70" s="38" t="s">
        <v>56</v>
      </c>
      <c r="C70" s="43">
        <v>1205</v>
      </c>
      <c r="D70" s="43">
        <v>1199</v>
      </c>
      <c r="E70" s="44">
        <v>1047.66</v>
      </c>
      <c r="F70" s="42">
        <f aca="true" t="shared" si="2" ref="F70:F133">_xlfn.IFERROR(E70/C70,0)</f>
        <v>0.8694273858921162</v>
      </c>
      <c r="G70" s="42">
        <f aca="true" t="shared" si="3" ref="G70:G133">_xlfn.IFERROR(E70/D70,0)</f>
        <v>0.8737781484570476</v>
      </c>
      <c r="H70" s="44">
        <v>1047.66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4.25" customHeight="1">
      <c r="A71" s="37">
        <v>2010699</v>
      </c>
      <c r="B71" s="38" t="s">
        <v>90</v>
      </c>
      <c r="C71" s="43">
        <v>265</v>
      </c>
      <c r="D71" s="43">
        <v>163</v>
      </c>
      <c r="E71" s="44">
        <v>254.5</v>
      </c>
      <c r="F71" s="42">
        <f t="shared" si="2"/>
        <v>0.960377358490566</v>
      </c>
      <c r="G71" s="42">
        <f t="shared" si="3"/>
        <v>1.5613496932515338</v>
      </c>
      <c r="H71" s="44">
        <v>254.5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4.25" customHeight="1">
      <c r="A72" s="37">
        <v>20107</v>
      </c>
      <c r="B72" s="38" t="s">
        <v>91</v>
      </c>
      <c r="C72" s="39">
        <f>SUM(C73,C74,C75,C76,C77,C78,C79)</f>
        <v>2262</v>
      </c>
      <c r="D72" s="39">
        <f>SUM(D73,D74,D75,D76,D77,D78,D79)</f>
        <v>2262</v>
      </c>
      <c r="E72" s="39">
        <f>SUM(E73,E74,E75,E76,E77,E78,E79)</f>
        <v>2262</v>
      </c>
      <c r="F72" s="42">
        <f t="shared" si="2"/>
        <v>1</v>
      </c>
      <c r="G72" s="42">
        <f t="shared" si="3"/>
        <v>1</v>
      </c>
      <c r="H72" s="41">
        <f>SUM(H73,H74,H75,H76,H77,H78,H79)</f>
        <v>2262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4.25" customHeight="1">
      <c r="A73" s="37">
        <v>2010701</v>
      </c>
      <c r="B73" s="38" t="s">
        <v>47</v>
      </c>
      <c r="C73" s="43">
        <v>2262</v>
      </c>
      <c r="D73" s="43">
        <v>2262</v>
      </c>
      <c r="E73" s="43">
        <v>2262</v>
      </c>
      <c r="F73" s="42">
        <f t="shared" si="2"/>
        <v>1</v>
      </c>
      <c r="G73" s="42">
        <f t="shared" si="3"/>
        <v>1</v>
      </c>
      <c r="H73" s="44">
        <v>2262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4.25" customHeight="1">
      <c r="A74" s="37">
        <v>2010702</v>
      </c>
      <c r="B74" s="38" t="s">
        <v>48</v>
      </c>
      <c r="C74" s="43"/>
      <c r="D74" s="43"/>
      <c r="E74" s="44"/>
      <c r="F74" s="42">
        <f t="shared" si="2"/>
        <v>0</v>
      </c>
      <c r="G74" s="42">
        <f t="shared" si="3"/>
        <v>0</v>
      </c>
      <c r="H74" s="4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4.25" customHeight="1">
      <c r="A75" s="37">
        <v>2010703</v>
      </c>
      <c r="B75" s="38" t="s">
        <v>49</v>
      </c>
      <c r="C75" s="43"/>
      <c r="D75" s="43"/>
      <c r="E75" s="44"/>
      <c r="F75" s="42">
        <f t="shared" si="2"/>
        <v>0</v>
      </c>
      <c r="G75" s="42">
        <f t="shared" si="3"/>
        <v>0</v>
      </c>
      <c r="H75" s="4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4.25" customHeight="1">
      <c r="A76" s="37">
        <v>2010709</v>
      </c>
      <c r="B76" s="38" t="s">
        <v>88</v>
      </c>
      <c r="C76" s="43"/>
      <c r="D76" s="43"/>
      <c r="E76" s="44"/>
      <c r="F76" s="42">
        <f t="shared" si="2"/>
        <v>0</v>
      </c>
      <c r="G76" s="42">
        <f t="shared" si="3"/>
        <v>0</v>
      </c>
      <c r="H76" s="4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4.25" customHeight="1">
      <c r="A77" s="37">
        <v>2010710</v>
      </c>
      <c r="B77" s="38" t="s">
        <v>92</v>
      </c>
      <c r="C77" s="43"/>
      <c r="D77" s="43"/>
      <c r="E77" s="44"/>
      <c r="F77" s="42">
        <f t="shared" si="2"/>
        <v>0</v>
      </c>
      <c r="G77" s="42">
        <f t="shared" si="3"/>
        <v>0</v>
      </c>
      <c r="H77" s="4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4.25" customHeight="1">
      <c r="A78" s="37">
        <v>2010750</v>
      </c>
      <c r="B78" s="38" t="s">
        <v>56</v>
      </c>
      <c r="C78" s="43"/>
      <c r="D78" s="43"/>
      <c r="E78" s="44"/>
      <c r="F78" s="42">
        <f t="shared" si="2"/>
        <v>0</v>
      </c>
      <c r="G78" s="42">
        <f t="shared" si="3"/>
        <v>0</v>
      </c>
      <c r="H78" s="4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4.25" customHeight="1">
      <c r="A79" s="37">
        <v>2010799</v>
      </c>
      <c r="B79" s="38" t="s">
        <v>93</v>
      </c>
      <c r="C79" s="43"/>
      <c r="D79" s="43"/>
      <c r="E79" s="44"/>
      <c r="F79" s="42">
        <f t="shared" si="2"/>
        <v>0</v>
      </c>
      <c r="G79" s="42">
        <f t="shared" si="3"/>
        <v>0</v>
      </c>
      <c r="H79" s="4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4.25" customHeight="1">
      <c r="A80" s="37">
        <v>20108</v>
      </c>
      <c r="B80" s="38" t="s">
        <v>94</v>
      </c>
      <c r="C80" s="39">
        <f>SUM(C81,C82,C83,C84,C85,C86,C87,C88)</f>
        <v>210</v>
      </c>
      <c r="D80" s="39">
        <f>SUM(D81,D82,D83,D84,D85,D86,D87,D88)</f>
        <v>236</v>
      </c>
      <c r="E80" s="39">
        <f>SUM(E81,E82,E83,E84,E85,E86,E87,E88)</f>
        <v>218.88</v>
      </c>
      <c r="F80" s="42">
        <f t="shared" si="2"/>
        <v>1.0422857142857143</v>
      </c>
      <c r="G80" s="42">
        <f t="shared" si="3"/>
        <v>0.9274576271186441</v>
      </c>
      <c r="H80" s="41">
        <f>SUM(H81,H82,H83,H84,H85,H86,H87,H88)</f>
        <v>218.88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4.25" customHeight="1">
      <c r="A81" s="37">
        <v>2010801</v>
      </c>
      <c r="B81" s="38" t="s">
        <v>47</v>
      </c>
      <c r="C81" s="43">
        <v>190</v>
      </c>
      <c r="D81" s="43">
        <v>216</v>
      </c>
      <c r="E81" s="43">
        <v>198.88</v>
      </c>
      <c r="F81" s="42">
        <f t="shared" si="2"/>
        <v>1.0467368421052632</v>
      </c>
      <c r="G81" s="42">
        <f t="shared" si="3"/>
        <v>0.9207407407407407</v>
      </c>
      <c r="H81" s="44">
        <v>198.88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4.25" customHeight="1">
      <c r="A82" s="37">
        <v>2010802</v>
      </c>
      <c r="B82" s="38" t="s">
        <v>48</v>
      </c>
      <c r="C82" s="43">
        <v>20</v>
      </c>
      <c r="D82" s="43">
        <v>20</v>
      </c>
      <c r="E82" s="44">
        <v>20</v>
      </c>
      <c r="F82" s="42">
        <f t="shared" si="2"/>
        <v>1</v>
      </c>
      <c r="G82" s="42">
        <f t="shared" si="3"/>
        <v>1</v>
      </c>
      <c r="H82" s="44">
        <v>20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4.25" customHeight="1">
      <c r="A83" s="37">
        <v>2010803</v>
      </c>
      <c r="B83" s="38" t="s">
        <v>49</v>
      </c>
      <c r="C83" s="43"/>
      <c r="D83" s="43"/>
      <c r="E83" s="44"/>
      <c r="F83" s="42">
        <f t="shared" si="2"/>
        <v>0</v>
      </c>
      <c r="G83" s="42">
        <f t="shared" si="3"/>
        <v>0</v>
      </c>
      <c r="H83" s="4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4.25" customHeight="1">
      <c r="A84" s="37">
        <v>2010804</v>
      </c>
      <c r="B84" s="38" t="s">
        <v>95</v>
      </c>
      <c r="C84" s="43"/>
      <c r="D84" s="43"/>
      <c r="E84" s="44"/>
      <c r="F84" s="42">
        <f t="shared" si="2"/>
        <v>0</v>
      </c>
      <c r="G84" s="42">
        <f t="shared" si="3"/>
        <v>0</v>
      </c>
      <c r="H84" s="4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4.25" customHeight="1">
      <c r="A85" s="37">
        <v>2010805</v>
      </c>
      <c r="B85" s="38" t="s">
        <v>96</v>
      </c>
      <c r="C85" s="43"/>
      <c r="D85" s="43"/>
      <c r="E85" s="44"/>
      <c r="F85" s="42">
        <f t="shared" si="2"/>
        <v>0</v>
      </c>
      <c r="G85" s="42">
        <f t="shared" si="3"/>
        <v>0</v>
      </c>
      <c r="H85" s="4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4.25" customHeight="1">
      <c r="A86" s="37">
        <v>2010806</v>
      </c>
      <c r="B86" s="38" t="s">
        <v>88</v>
      </c>
      <c r="C86" s="43"/>
      <c r="D86" s="43"/>
      <c r="E86" s="44"/>
      <c r="F86" s="42">
        <f t="shared" si="2"/>
        <v>0</v>
      </c>
      <c r="G86" s="42">
        <f t="shared" si="3"/>
        <v>0</v>
      </c>
      <c r="H86" s="4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4.25" customHeight="1">
      <c r="A87" s="37">
        <v>2010850</v>
      </c>
      <c r="B87" s="38" t="s">
        <v>56</v>
      </c>
      <c r="C87" s="43"/>
      <c r="D87" s="43"/>
      <c r="E87" s="44"/>
      <c r="F87" s="42">
        <f t="shared" si="2"/>
        <v>0</v>
      </c>
      <c r="G87" s="42">
        <f t="shared" si="3"/>
        <v>0</v>
      </c>
      <c r="H87" s="4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4.25" customHeight="1">
      <c r="A88" s="37">
        <v>2010899</v>
      </c>
      <c r="B88" s="38" t="s">
        <v>97</v>
      </c>
      <c r="C88" s="43"/>
      <c r="D88" s="43"/>
      <c r="E88" s="44"/>
      <c r="F88" s="42">
        <f t="shared" si="2"/>
        <v>0</v>
      </c>
      <c r="G88" s="42">
        <f t="shared" si="3"/>
        <v>0</v>
      </c>
      <c r="H88" s="4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4.25" customHeight="1">
      <c r="A89" s="37">
        <v>20109</v>
      </c>
      <c r="B89" s="38" t="s">
        <v>98</v>
      </c>
      <c r="C89" s="39">
        <f>SUM(C90,C91,C92,C93,C94,C95,C96,C97,C98,C99,C100,C101)</f>
        <v>0</v>
      </c>
      <c r="D89" s="39">
        <f>SUM(D90,D91,D92,D93,D94,D95,D96,D97,D98,D99,D100,D101)</f>
        <v>0</v>
      </c>
      <c r="E89" s="39">
        <f>SUM(E90,E91,E92,E93,E94,E95,E96,E97,E98,E99,E100,E101)</f>
        <v>0</v>
      </c>
      <c r="F89" s="42">
        <f t="shared" si="2"/>
        <v>0</v>
      </c>
      <c r="G89" s="42">
        <f t="shared" si="3"/>
        <v>0</v>
      </c>
      <c r="H89" s="41">
        <f>SUM(H90,H91,H92,H93,H94,H95,H96,H97,H98,H99,H100,H101)</f>
        <v>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4.25" customHeight="1">
      <c r="A90" s="37">
        <v>2010901</v>
      </c>
      <c r="B90" s="38" t="s">
        <v>47</v>
      </c>
      <c r="C90" s="43"/>
      <c r="D90" s="43"/>
      <c r="E90" s="43"/>
      <c r="F90" s="42">
        <f t="shared" si="2"/>
        <v>0</v>
      </c>
      <c r="G90" s="42">
        <f t="shared" si="3"/>
        <v>0</v>
      </c>
      <c r="H90" s="4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4.25" customHeight="1">
      <c r="A91" s="37">
        <v>2010902</v>
      </c>
      <c r="B91" s="38" t="s">
        <v>48</v>
      </c>
      <c r="C91" s="43"/>
      <c r="D91" s="43"/>
      <c r="E91" s="44"/>
      <c r="F91" s="42">
        <f t="shared" si="2"/>
        <v>0</v>
      </c>
      <c r="G91" s="42">
        <f t="shared" si="3"/>
        <v>0</v>
      </c>
      <c r="H91" s="4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4.25" customHeight="1">
      <c r="A92" s="37">
        <v>2010903</v>
      </c>
      <c r="B92" s="38" t="s">
        <v>49</v>
      </c>
      <c r="C92" s="43"/>
      <c r="D92" s="43"/>
      <c r="E92" s="44"/>
      <c r="F92" s="42">
        <f t="shared" si="2"/>
        <v>0</v>
      </c>
      <c r="G92" s="42">
        <f t="shared" si="3"/>
        <v>0</v>
      </c>
      <c r="H92" s="4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4.25" customHeight="1">
      <c r="A93" s="37">
        <v>2010905</v>
      </c>
      <c r="B93" s="38" t="s">
        <v>99</v>
      </c>
      <c r="C93" s="43"/>
      <c r="D93" s="43"/>
      <c r="E93" s="44"/>
      <c r="F93" s="42">
        <f t="shared" si="2"/>
        <v>0</v>
      </c>
      <c r="G93" s="42">
        <f t="shared" si="3"/>
        <v>0</v>
      </c>
      <c r="H93" s="4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4.25" customHeight="1">
      <c r="A94" s="37">
        <v>2010907</v>
      </c>
      <c r="B94" s="38" t="s">
        <v>100</v>
      </c>
      <c r="C94" s="43"/>
      <c r="D94" s="43"/>
      <c r="E94" s="44"/>
      <c r="F94" s="42">
        <f t="shared" si="2"/>
        <v>0</v>
      </c>
      <c r="G94" s="42">
        <f t="shared" si="3"/>
        <v>0</v>
      </c>
      <c r="H94" s="4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4.25" customHeight="1">
      <c r="A95" s="37">
        <v>2010908</v>
      </c>
      <c r="B95" s="38" t="s">
        <v>88</v>
      </c>
      <c r="C95" s="43"/>
      <c r="D95" s="43"/>
      <c r="E95" s="44"/>
      <c r="F95" s="42">
        <f t="shared" si="2"/>
        <v>0</v>
      </c>
      <c r="G95" s="42">
        <f t="shared" si="3"/>
        <v>0</v>
      </c>
      <c r="H95" s="4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4.25" customHeight="1">
      <c r="A96" s="37">
        <v>2010909</v>
      </c>
      <c r="B96" s="38" t="s">
        <v>101</v>
      </c>
      <c r="C96" s="43"/>
      <c r="D96" s="43"/>
      <c r="E96" s="44"/>
      <c r="F96" s="42">
        <f t="shared" si="2"/>
        <v>0</v>
      </c>
      <c r="G96" s="42">
        <f t="shared" si="3"/>
        <v>0</v>
      </c>
      <c r="H96" s="4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4.25" customHeight="1">
      <c r="A97" s="37">
        <v>2010910</v>
      </c>
      <c r="B97" s="38" t="s">
        <v>102</v>
      </c>
      <c r="C97" s="43"/>
      <c r="D97" s="43"/>
      <c r="E97" s="44"/>
      <c r="F97" s="42">
        <f t="shared" si="2"/>
        <v>0</v>
      </c>
      <c r="G97" s="42">
        <f t="shared" si="3"/>
        <v>0</v>
      </c>
      <c r="H97" s="4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4.25" customHeight="1">
      <c r="A98" s="37">
        <v>2010911</v>
      </c>
      <c r="B98" s="38" t="s">
        <v>103</v>
      </c>
      <c r="C98" s="43"/>
      <c r="D98" s="43"/>
      <c r="E98" s="44"/>
      <c r="F98" s="42">
        <f t="shared" si="2"/>
        <v>0</v>
      </c>
      <c r="G98" s="42">
        <f t="shared" si="3"/>
        <v>0</v>
      </c>
      <c r="H98" s="4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ht="14.25" customHeight="1">
      <c r="A99" s="37">
        <v>2010912</v>
      </c>
      <c r="B99" s="38" t="s">
        <v>104</v>
      </c>
      <c r="C99" s="43"/>
      <c r="D99" s="43"/>
      <c r="E99" s="44"/>
      <c r="F99" s="42">
        <f t="shared" si="2"/>
        <v>0</v>
      </c>
      <c r="G99" s="42">
        <f t="shared" si="3"/>
        <v>0</v>
      </c>
      <c r="H99" s="4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4.25" customHeight="1">
      <c r="A100" s="37">
        <v>2010950</v>
      </c>
      <c r="B100" s="38" t="s">
        <v>56</v>
      </c>
      <c r="C100" s="43"/>
      <c r="D100" s="43"/>
      <c r="E100" s="44"/>
      <c r="F100" s="42">
        <f t="shared" si="2"/>
        <v>0</v>
      </c>
      <c r="G100" s="42">
        <f t="shared" si="3"/>
        <v>0</v>
      </c>
      <c r="H100" s="4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ht="14.25" customHeight="1">
      <c r="A101" s="37">
        <v>2010999</v>
      </c>
      <c r="B101" s="38" t="s">
        <v>105</v>
      </c>
      <c r="C101" s="43"/>
      <c r="D101" s="43"/>
      <c r="E101" s="44"/>
      <c r="F101" s="42">
        <f t="shared" si="2"/>
        <v>0</v>
      </c>
      <c r="G101" s="42">
        <f t="shared" si="3"/>
        <v>0</v>
      </c>
      <c r="H101" s="4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ht="14.25" customHeight="1">
      <c r="A102" s="37">
        <v>20111</v>
      </c>
      <c r="B102" s="38" t="s">
        <v>106</v>
      </c>
      <c r="C102" s="39">
        <f>SUM(C103,C104,C105,C106,C107,C108,C109,C110)</f>
        <v>1511</v>
      </c>
      <c r="D102" s="39">
        <f>SUM(D103,D104,D105,D106,D107,D108,D109,D110)</f>
        <v>2086</v>
      </c>
      <c r="E102" s="39">
        <f>SUM(E103,E104,E105,E106,E107,E108,E109,E110)</f>
        <v>1363.95</v>
      </c>
      <c r="F102" s="42">
        <f t="shared" si="2"/>
        <v>0.9026803441429517</v>
      </c>
      <c r="G102" s="42">
        <f t="shared" si="3"/>
        <v>0.6538590604026846</v>
      </c>
      <c r="H102" s="41">
        <f>SUM(H103,H104,H105,H106,H107,H108,H109,H110)</f>
        <v>1363.95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14.25" customHeight="1">
      <c r="A103" s="37">
        <v>2011101</v>
      </c>
      <c r="B103" s="38" t="s">
        <v>47</v>
      </c>
      <c r="C103" s="43">
        <v>903</v>
      </c>
      <c r="D103" s="43">
        <v>948</v>
      </c>
      <c r="E103" s="43">
        <v>832.86</v>
      </c>
      <c r="F103" s="42">
        <f t="shared" si="2"/>
        <v>0.9223255813953488</v>
      </c>
      <c r="G103" s="42">
        <f t="shared" si="3"/>
        <v>0.8785443037974684</v>
      </c>
      <c r="H103" s="44">
        <v>832.86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ht="14.25" customHeight="1">
      <c r="A104" s="37">
        <v>2011102</v>
      </c>
      <c r="B104" s="38" t="s">
        <v>48</v>
      </c>
      <c r="C104" s="43">
        <v>300</v>
      </c>
      <c r="D104" s="43">
        <v>717</v>
      </c>
      <c r="E104" s="44">
        <v>266</v>
      </c>
      <c r="F104" s="42">
        <f t="shared" si="2"/>
        <v>0.8866666666666667</v>
      </c>
      <c r="G104" s="42">
        <f t="shared" si="3"/>
        <v>0.37099023709902373</v>
      </c>
      <c r="H104" s="44">
        <v>266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14.25" customHeight="1">
      <c r="A105" s="37">
        <v>2011103</v>
      </c>
      <c r="B105" s="38" t="s">
        <v>49</v>
      </c>
      <c r="C105" s="43"/>
      <c r="D105" s="43"/>
      <c r="E105" s="44"/>
      <c r="F105" s="42">
        <f t="shared" si="2"/>
        <v>0</v>
      </c>
      <c r="G105" s="42">
        <f t="shared" si="3"/>
        <v>0</v>
      </c>
      <c r="H105" s="4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14.25" customHeight="1">
      <c r="A106" s="37">
        <v>2011104</v>
      </c>
      <c r="B106" s="38" t="s">
        <v>107</v>
      </c>
      <c r="C106" s="43"/>
      <c r="D106" s="43"/>
      <c r="E106" s="44"/>
      <c r="F106" s="42">
        <f t="shared" si="2"/>
        <v>0</v>
      </c>
      <c r="G106" s="42">
        <f t="shared" si="3"/>
        <v>0</v>
      </c>
      <c r="H106" s="4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14.25" customHeight="1">
      <c r="A107" s="37">
        <v>2011105</v>
      </c>
      <c r="B107" s="38" t="s">
        <v>108</v>
      </c>
      <c r="C107" s="43"/>
      <c r="D107" s="43"/>
      <c r="E107" s="44"/>
      <c r="F107" s="42">
        <f t="shared" si="2"/>
        <v>0</v>
      </c>
      <c r="G107" s="42">
        <f t="shared" si="3"/>
        <v>0</v>
      </c>
      <c r="H107" s="4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ht="14.25" customHeight="1">
      <c r="A108" s="37">
        <v>2011106</v>
      </c>
      <c r="B108" s="38" t="s">
        <v>109</v>
      </c>
      <c r="C108" s="43"/>
      <c r="D108" s="43"/>
      <c r="E108" s="44"/>
      <c r="F108" s="42">
        <f t="shared" si="2"/>
        <v>0</v>
      </c>
      <c r="G108" s="42">
        <f t="shared" si="3"/>
        <v>0</v>
      </c>
      <c r="H108" s="4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ht="14.25" customHeight="1">
      <c r="A109" s="37">
        <v>2011150</v>
      </c>
      <c r="B109" s="38" t="s">
        <v>56</v>
      </c>
      <c r="C109" s="43">
        <v>308</v>
      </c>
      <c r="D109" s="43">
        <v>313</v>
      </c>
      <c r="E109" s="44">
        <v>265.09</v>
      </c>
      <c r="F109" s="42">
        <f t="shared" si="2"/>
        <v>0.8606818181818181</v>
      </c>
      <c r="G109" s="42">
        <f t="shared" si="3"/>
        <v>0.8469329073482428</v>
      </c>
      <c r="H109" s="44">
        <v>265.09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ht="14.25" customHeight="1">
      <c r="A110" s="37">
        <v>2011199</v>
      </c>
      <c r="B110" s="38" t="s">
        <v>110</v>
      </c>
      <c r="C110" s="43"/>
      <c r="D110" s="43">
        <v>108</v>
      </c>
      <c r="E110" s="44"/>
      <c r="F110" s="42">
        <f t="shared" si="2"/>
        <v>0</v>
      </c>
      <c r="G110" s="42">
        <f t="shared" si="3"/>
        <v>0</v>
      </c>
      <c r="H110" s="4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ht="14.25" customHeight="1">
      <c r="A111" s="37">
        <v>20113</v>
      </c>
      <c r="B111" s="38" t="s">
        <v>111</v>
      </c>
      <c r="C111" s="39">
        <f>SUM(C112,C113,C114,C115,C116,C117,C118,C119,C120,C121)</f>
        <v>615</v>
      </c>
      <c r="D111" s="39">
        <f>SUM(D112,D113,D114,D115,D116,D117,D118,D119,D120,D121)</f>
        <v>615</v>
      </c>
      <c r="E111" s="39">
        <f>SUM(E112,E113,E114,E115,E116,E117,E118,E119,E120,E121)</f>
        <v>560.14</v>
      </c>
      <c r="F111" s="42">
        <f t="shared" si="2"/>
        <v>0.9107967479674797</v>
      </c>
      <c r="G111" s="42">
        <f t="shared" si="3"/>
        <v>0.9107967479674797</v>
      </c>
      <c r="H111" s="41">
        <f>SUM(H112,H113,H114,H115,H116,H117,H118,H119,H120,H121)</f>
        <v>560.14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ht="14.25" customHeight="1">
      <c r="A112" s="37">
        <v>2011301</v>
      </c>
      <c r="B112" s="38" t="s">
        <v>47</v>
      </c>
      <c r="C112" s="43"/>
      <c r="D112" s="43"/>
      <c r="E112" s="43"/>
      <c r="F112" s="42">
        <f t="shared" si="2"/>
        <v>0</v>
      </c>
      <c r="G112" s="42">
        <f t="shared" si="3"/>
        <v>0</v>
      </c>
      <c r="H112" s="4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ht="14.25" customHeight="1">
      <c r="A113" s="37">
        <v>2011302</v>
      </c>
      <c r="B113" s="38" t="s">
        <v>48</v>
      </c>
      <c r="C113" s="43"/>
      <c r="D113" s="43"/>
      <c r="E113" s="44"/>
      <c r="F113" s="42">
        <f t="shared" si="2"/>
        <v>0</v>
      </c>
      <c r="G113" s="42">
        <f t="shared" si="3"/>
        <v>0</v>
      </c>
      <c r="H113" s="4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ht="14.25" customHeight="1">
      <c r="A114" s="37">
        <v>2011303</v>
      </c>
      <c r="B114" s="38" t="s">
        <v>49</v>
      </c>
      <c r="C114" s="43"/>
      <c r="D114" s="43"/>
      <c r="E114" s="44"/>
      <c r="F114" s="42">
        <f t="shared" si="2"/>
        <v>0</v>
      </c>
      <c r="G114" s="42">
        <f t="shared" si="3"/>
        <v>0</v>
      </c>
      <c r="H114" s="4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ht="14.25" customHeight="1">
      <c r="A115" s="37">
        <v>2011304</v>
      </c>
      <c r="B115" s="38" t="s">
        <v>112</v>
      </c>
      <c r="C115" s="43"/>
      <c r="D115" s="43"/>
      <c r="E115" s="44"/>
      <c r="F115" s="42">
        <f t="shared" si="2"/>
        <v>0</v>
      </c>
      <c r="G115" s="42">
        <f t="shared" si="3"/>
        <v>0</v>
      </c>
      <c r="H115" s="4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ht="14.25" customHeight="1">
      <c r="A116" s="37">
        <v>2011305</v>
      </c>
      <c r="B116" s="38" t="s">
        <v>113</v>
      </c>
      <c r="C116" s="43"/>
      <c r="D116" s="43"/>
      <c r="E116" s="44"/>
      <c r="F116" s="42">
        <f t="shared" si="2"/>
        <v>0</v>
      </c>
      <c r="G116" s="42">
        <f t="shared" si="3"/>
        <v>0</v>
      </c>
      <c r="H116" s="4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4.25" customHeight="1">
      <c r="A117" s="37">
        <v>2011306</v>
      </c>
      <c r="B117" s="38" t="s">
        <v>114</v>
      </c>
      <c r="C117" s="43"/>
      <c r="D117" s="43"/>
      <c r="E117" s="44"/>
      <c r="F117" s="42">
        <f t="shared" si="2"/>
        <v>0</v>
      </c>
      <c r="G117" s="42">
        <f t="shared" si="3"/>
        <v>0</v>
      </c>
      <c r="H117" s="4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ht="14.25" customHeight="1">
      <c r="A118" s="37">
        <v>2011307</v>
      </c>
      <c r="B118" s="38" t="s">
        <v>115</v>
      </c>
      <c r="C118" s="43"/>
      <c r="D118" s="43"/>
      <c r="E118" s="44"/>
      <c r="F118" s="42">
        <f t="shared" si="2"/>
        <v>0</v>
      </c>
      <c r="G118" s="42">
        <f t="shared" si="3"/>
        <v>0</v>
      </c>
      <c r="H118" s="4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14.25" customHeight="1">
      <c r="A119" s="37">
        <v>2011308</v>
      </c>
      <c r="B119" s="38" t="s">
        <v>116</v>
      </c>
      <c r="C119" s="43"/>
      <c r="D119" s="43"/>
      <c r="E119" s="44"/>
      <c r="F119" s="42">
        <f t="shared" si="2"/>
        <v>0</v>
      </c>
      <c r="G119" s="42">
        <f t="shared" si="3"/>
        <v>0</v>
      </c>
      <c r="H119" s="4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ht="14.25" customHeight="1">
      <c r="A120" s="37">
        <v>2011350</v>
      </c>
      <c r="B120" s="38" t="s">
        <v>56</v>
      </c>
      <c r="C120" s="43">
        <v>615</v>
      </c>
      <c r="D120" s="43">
        <v>615</v>
      </c>
      <c r="E120" s="44">
        <v>560.14</v>
      </c>
      <c r="F120" s="42">
        <f t="shared" si="2"/>
        <v>0.9107967479674797</v>
      </c>
      <c r="G120" s="42">
        <f t="shared" si="3"/>
        <v>0.9107967479674797</v>
      </c>
      <c r="H120" s="44">
        <v>560.14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14.25" customHeight="1">
      <c r="A121" s="37">
        <v>2011399</v>
      </c>
      <c r="B121" s="38" t="s">
        <v>117</v>
      </c>
      <c r="C121" s="43"/>
      <c r="D121" s="43"/>
      <c r="E121" s="44"/>
      <c r="F121" s="42">
        <f t="shared" si="2"/>
        <v>0</v>
      </c>
      <c r="G121" s="42">
        <f t="shared" si="3"/>
        <v>0</v>
      </c>
      <c r="H121" s="4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14.25" customHeight="1">
      <c r="A122" s="37">
        <v>20114</v>
      </c>
      <c r="B122" s="38" t="s">
        <v>118</v>
      </c>
      <c r="C122" s="39">
        <f>SUM(C123,C124,C125,C126,C127,C128,C129,C130,C131,C132,C133)</f>
        <v>0</v>
      </c>
      <c r="D122" s="39">
        <f>SUM(D123,D124,D125,D126,D127,D128,D129,D130,D131,D132,D133)</f>
        <v>0</v>
      </c>
      <c r="E122" s="39">
        <f>SUM(E123,E124,E125,E126,E127,E128,E129,E130,E131,E132,E133)</f>
        <v>0</v>
      </c>
      <c r="F122" s="42">
        <f t="shared" si="2"/>
        <v>0</v>
      </c>
      <c r="G122" s="42">
        <f t="shared" si="3"/>
        <v>0</v>
      </c>
      <c r="H122" s="41">
        <f>SUM(H123,H124,H125,H126,H127,H128,H129,H130,H131,H132,H133)</f>
        <v>0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ht="14.25" customHeight="1">
      <c r="A123" s="37">
        <v>2011401</v>
      </c>
      <c r="B123" s="38" t="s">
        <v>47</v>
      </c>
      <c r="C123" s="43"/>
      <c r="D123" s="43"/>
      <c r="E123" s="43"/>
      <c r="F123" s="42">
        <f t="shared" si="2"/>
        <v>0</v>
      </c>
      <c r="G123" s="42">
        <f t="shared" si="3"/>
        <v>0</v>
      </c>
      <c r="H123" s="4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ht="14.25" customHeight="1">
      <c r="A124" s="37">
        <v>2011402</v>
      </c>
      <c r="B124" s="38" t="s">
        <v>48</v>
      </c>
      <c r="C124" s="43"/>
      <c r="D124" s="43"/>
      <c r="E124" s="44"/>
      <c r="F124" s="42">
        <f t="shared" si="2"/>
        <v>0</v>
      </c>
      <c r="G124" s="42">
        <f t="shared" si="3"/>
        <v>0</v>
      </c>
      <c r="H124" s="4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14.25" customHeight="1">
      <c r="A125" s="37">
        <v>2011403</v>
      </c>
      <c r="B125" s="38" t="s">
        <v>49</v>
      </c>
      <c r="C125" s="43"/>
      <c r="D125" s="43"/>
      <c r="E125" s="44"/>
      <c r="F125" s="42">
        <f t="shared" si="2"/>
        <v>0</v>
      </c>
      <c r="G125" s="42">
        <f t="shared" si="3"/>
        <v>0</v>
      </c>
      <c r="H125" s="4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14.25" customHeight="1">
      <c r="A126" s="37">
        <v>2011404</v>
      </c>
      <c r="B126" s="38" t="s">
        <v>119</v>
      </c>
      <c r="C126" s="43"/>
      <c r="D126" s="43"/>
      <c r="E126" s="44"/>
      <c r="F126" s="42">
        <f t="shared" si="2"/>
        <v>0</v>
      </c>
      <c r="G126" s="42">
        <f t="shared" si="3"/>
        <v>0</v>
      </c>
      <c r="H126" s="4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14.25" customHeight="1">
      <c r="A127" s="37">
        <v>2011405</v>
      </c>
      <c r="B127" s="38" t="s">
        <v>120</v>
      </c>
      <c r="C127" s="43"/>
      <c r="D127" s="43"/>
      <c r="E127" s="44"/>
      <c r="F127" s="42">
        <f t="shared" si="2"/>
        <v>0</v>
      </c>
      <c r="G127" s="42">
        <f t="shared" si="3"/>
        <v>0</v>
      </c>
      <c r="H127" s="4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14.25" customHeight="1">
      <c r="A128" s="37">
        <v>2011408</v>
      </c>
      <c r="B128" s="38" t="s">
        <v>121</v>
      </c>
      <c r="C128" s="43"/>
      <c r="D128" s="43"/>
      <c r="E128" s="44"/>
      <c r="F128" s="42">
        <f t="shared" si="2"/>
        <v>0</v>
      </c>
      <c r="G128" s="42">
        <f t="shared" si="3"/>
        <v>0</v>
      </c>
      <c r="H128" s="4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14.25" customHeight="1">
      <c r="A129" s="37">
        <v>2011409</v>
      </c>
      <c r="B129" s="38" t="s">
        <v>122</v>
      </c>
      <c r="C129" s="43"/>
      <c r="D129" s="43"/>
      <c r="E129" s="44"/>
      <c r="F129" s="42">
        <f t="shared" si="2"/>
        <v>0</v>
      </c>
      <c r="G129" s="42">
        <f t="shared" si="3"/>
        <v>0</v>
      </c>
      <c r="H129" s="4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5">
      <c r="A130" s="37">
        <v>2011410</v>
      </c>
      <c r="B130" s="38" t="s">
        <v>123</v>
      </c>
      <c r="C130" s="43"/>
      <c r="D130" s="43"/>
      <c r="E130" s="44"/>
      <c r="F130" s="42">
        <f t="shared" si="2"/>
        <v>0</v>
      </c>
      <c r="G130" s="42">
        <f t="shared" si="3"/>
        <v>0</v>
      </c>
      <c r="H130" s="4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15">
      <c r="A131" s="37">
        <v>2011411</v>
      </c>
      <c r="B131" s="38" t="s">
        <v>124</v>
      </c>
      <c r="C131" s="43"/>
      <c r="D131" s="43"/>
      <c r="E131" s="44"/>
      <c r="F131" s="42">
        <f t="shared" si="2"/>
        <v>0</v>
      </c>
      <c r="G131" s="42">
        <f t="shared" si="3"/>
        <v>0</v>
      </c>
      <c r="H131" s="4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15">
      <c r="A132" s="37">
        <v>2011450</v>
      </c>
      <c r="B132" s="38" t="s">
        <v>56</v>
      </c>
      <c r="C132" s="43"/>
      <c r="D132" s="43"/>
      <c r="E132" s="44"/>
      <c r="F132" s="42">
        <f t="shared" si="2"/>
        <v>0</v>
      </c>
      <c r="G132" s="42">
        <f t="shared" si="3"/>
        <v>0</v>
      </c>
      <c r="H132" s="4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15">
      <c r="A133" s="37">
        <v>2011499</v>
      </c>
      <c r="B133" s="38" t="s">
        <v>125</v>
      </c>
      <c r="C133" s="43"/>
      <c r="D133" s="43"/>
      <c r="E133" s="44"/>
      <c r="F133" s="42">
        <f t="shared" si="2"/>
        <v>0</v>
      </c>
      <c r="G133" s="42">
        <f t="shared" si="3"/>
        <v>0</v>
      </c>
      <c r="H133" s="4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5">
      <c r="A134" s="37">
        <v>20123</v>
      </c>
      <c r="B134" s="38" t="s">
        <v>126</v>
      </c>
      <c r="C134" s="39">
        <f>SUM(C135,C136,C137,C138,C139,C140)</f>
        <v>0</v>
      </c>
      <c r="D134" s="39">
        <f>SUM(D135,D136,D137,D138,D139,D140)</f>
        <v>14</v>
      </c>
      <c r="E134" s="39">
        <f>SUM(E135,E136,E137,E138,E139,E140)</f>
        <v>0</v>
      </c>
      <c r="F134" s="42">
        <f aca="true" t="shared" si="4" ref="F134:F197">_xlfn.IFERROR(E134/C134,0)</f>
        <v>0</v>
      </c>
      <c r="G134" s="42">
        <f aca="true" t="shared" si="5" ref="G134:G197">_xlfn.IFERROR(E134/D134,0)</f>
        <v>0</v>
      </c>
      <c r="H134" s="41">
        <f>SUM(H135,H136,H137,H138,H139,H140)</f>
        <v>0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15">
      <c r="A135" s="37">
        <v>2012301</v>
      </c>
      <c r="B135" s="38" t="s">
        <v>47</v>
      </c>
      <c r="C135" s="43"/>
      <c r="D135" s="43"/>
      <c r="E135" s="43"/>
      <c r="F135" s="42">
        <f t="shared" si="4"/>
        <v>0</v>
      </c>
      <c r="G135" s="42">
        <f t="shared" si="5"/>
        <v>0</v>
      </c>
      <c r="H135" s="4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15">
      <c r="A136" s="37">
        <v>2012302</v>
      </c>
      <c r="B136" s="38" t="s">
        <v>48</v>
      </c>
      <c r="C136" s="43"/>
      <c r="D136" s="43"/>
      <c r="E136" s="44"/>
      <c r="F136" s="42">
        <f t="shared" si="4"/>
        <v>0</v>
      </c>
      <c r="G136" s="42">
        <f t="shared" si="5"/>
        <v>0</v>
      </c>
      <c r="H136" s="4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15">
      <c r="A137" s="37">
        <v>2012303</v>
      </c>
      <c r="B137" s="38" t="s">
        <v>49</v>
      </c>
      <c r="C137" s="43"/>
      <c r="D137" s="43"/>
      <c r="E137" s="44"/>
      <c r="F137" s="42">
        <f t="shared" si="4"/>
        <v>0</v>
      </c>
      <c r="G137" s="42">
        <f t="shared" si="5"/>
        <v>0</v>
      </c>
      <c r="H137" s="4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15">
      <c r="A138" s="37">
        <v>2012304</v>
      </c>
      <c r="B138" s="38" t="s">
        <v>127</v>
      </c>
      <c r="C138" s="43"/>
      <c r="D138" s="43">
        <v>14</v>
      </c>
      <c r="E138" s="44"/>
      <c r="F138" s="42">
        <f t="shared" si="4"/>
        <v>0</v>
      </c>
      <c r="G138" s="42">
        <f t="shared" si="5"/>
        <v>0</v>
      </c>
      <c r="H138" s="4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15">
      <c r="A139" s="37">
        <v>2012350</v>
      </c>
      <c r="B139" s="38" t="s">
        <v>56</v>
      </c>
      <c r="C139" s="43"/>
      <c r="D139" s="43"/>
      <c r="E139" s="44"/>
      <c r="F139" s="42">
        <f t="shared" si="4"/>
        <v>0</v>
      </c>
      <c r="G139" s="42">
        <f t="shared" si="5"/>
        <v>0</v>
      </c>
      <c r="H139" s="4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5">
      <c r="A140" s="37">
        <v>2012399</v>
      </c>
      <c r="B140" s="38" t="s">
        <v>128</v>
      </c>
      <c r="C140" s="43"/>
      <c r="D140" s="43"/>
      <c r="E140" s="44"/>
      <c r="F140" s="42">
        <f t="shared" si="4"/>
        <v>0</v>
      </c>
      <c r="G140" s="42">
        <f t="shared" si="5"/>
        <v>0</v>
      </c>
      <c r="H140" s="4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15">
      <c r="A141" s="37">
        <v>20125</v>
      </c>
      <c r="B141" s="38" t="s">
        <v>129</v>
      </c>
      <c r="C141" s="39">
        <f>SUM(C142,C143,C144,C145,C146,C147,C148)</f>
        <v>0</v>
      </c>
      <c r="D141" s="39">
        <f>SUM(D142,D143,D144,D145,D146,D147,D148)</f>
        <v>0</v>
      </c>
      <c r="E141" s="39">
        <f>SUM(E142,E143,E144,E145,E146,E147,E148)</f>
        <v>0</v>
      </c>
      <c r="F141" s="42">
        <f t="shared" si="4"/>
        <v>0</v>
      </c>
      <c r="G141" s="42">
        <f t="shared" si="5"/>
        <v>0</v>
      </c>
      <c r="H141" s="41">
        <f>SUM(H142,H143,H144,H145,H146,H147,H148)</f>
        <v>0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15">
      <c r="A142" s="37">
        <v>2012501</v>
      </c>
      <c r="B142" s="38" t="s">
        <v>47</v>
      </c>
      <c r="C142" s="43"/>
      <c r="D142" s="43"/>
      <c r="E142" s="43"/>
      <c r="F142" s="42">
        <f t="shared" si="4"/>
        <v>0</v>
      </c>
      <c r="G142" s="42">
        <f t="shared" si="5"/>
        <v>0</v>
      </c>
      <c r="H142" s="4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15">
      <c r="A143" s="37">
        <v>2012502</v>
      </c>
      <c r="B143" s="38" t="s">
        <v>48</v>
      </c>
      <c r="C143" s="43"/>
      <c r="D143" s="43"/>
      <c r="E143" s="44"/>
      <c r="F143" s="42">
        <f t="shared" si="4"/>
        <v>0</v>
      </c>
      <c r="G143" s="42">
        <f t="shared" si="5"/>
        <v>0</v>
      </c>
      <c r="H143" s="4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ht="15">
      <c r="A144" s="37">
        <v>2012503</v>
      </c>
      <c r="B144" s="38" t="s">
        <v>49</v>
      </c>
      <c r="C144" s="43"/>
      <c r="D144" s="43"/>
      <c r="E144" s="44"/>
      <c r="F144" s="42">
        <f t="shared" si="4"/>
        <v>0</v>
      </c>
      <c r="G144" s="42">
        <f t="shared" si="5"/>
        <v>0</v>
      </c>
      <c r="H144" s="4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15">
      <c r="A145" s="37">
        <v>2012504</v>
      </c>
      <c r="B145" s="38" t="s">
        <v>130</v>
      </c>
      <c r="C145" s="43"/>
      <c r="D145" s="43"/>
      <c r="E145" s="44"/>
      <c r="F145" s="42">
        <f t="shared" si="4"/>
        <v>0</v>
      </c>
      <c r="G145" s="42">
        <f t="shared" si="5"/>
        <v>0</v>
      </c>
      <c r="H145" s="4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ht="15">
      <c r="A146" s="37">
        <v>2012505</v>
      </c>
      <c r="B146" s="38" t="s">
        <v>131</v>
      </c>
      <c r="C146" s="43"/>
      <c r="D146" s="43"/>
      <c r="E146" s="44"/>
      <c r="F146" s="42">
        <f t="shared" si="4"/>
        <v>0</v>
      </c>
      <c r="G146" s="42">
        <f t="shared" si="5"/>
        <v>0</v>
      </c>
      <c r="H146" s="4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15">
      <c r="A147" s="37">
        <v>2012550</v>
      </c>
      <c r="B147" s="38" t="s">
        <v>56</v>
      </c>
      <c r="C147" s="43"/>
      <c r="D147" s="43"/>
      <c r="E147" s="44"/>
      <c r="F147" s="42">
        <f t="shared" si="4"/>
        <v>0</v>
      </c>
      <c r="G147" s="42">
        <f t="shared" si="5"/>
        <v>0</v>
      </c>
      <c r="H147" s="4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ht="15">
      <c r="A148" s="37">
        <v>2012599</v>
      </c>
      <c r="B148" s="38" t="s">
        <v>132</v>
      </c>
      <c r="C148" s="43"/>
      <c r="D148" s="43"/>
      <c r="E148" s="44"/>
      <c r="F148" s="42">
        <f t="shared" si="4"/>
        <v>0</v>
      </c>
      <c r="G148" s="42">
        <f t="shared" si="5"/>
        <v>0</v>
      </c>
      <c r="H148" s="4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ht="15">
      <c r="A149" s="37">
        <v>20126</v>
      </c>
      <c r="B149" s="38" t="s">
        <v>133</v>
      </c>
      <c r="C149" s="39">
        <f>SUM(C150,C151,C152,C153,C154)</f>
        <v>184</v>
      </c>
      <c r="D149" s="39">
        <f>SUM(D150,D151,D152,D153,D154)</f>
        <v>267</v>
      </c>
      <c r="E149" s="39">
        <f>SUM(E150,E151,E152,E153,E154)</f>
        <v>184.2</v>
      </c>
      <c r="F149" s="42">
        <f t="shared" si="4"/>
        <v>1.001086956521739</v>
      </c>
      <c r="G149" s="42">
        <f t="shared" si="5"/>
        <v>0.6898876404494382</v>
      </c>
      <c r="H149" s="41">
        <f>SUM(H150,H151,H152,H153,H154)</f>
        <v>184.2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ht="15">
      <c r="A150" s="37">
        <v>2012601</v>
      </c>
      <c r="B150" s="38" t="s">
        <v>47</v>
      </c>
      <c r="C150" s="43"/>
      <c r="D150" s="43"/>
      <c r="E150" s="43"/>
      <c r="F150" s="42">
        <f t="shared" si="4"/>
        <v>0</v>
      </c>
      <c r="G150" s="42">
        <f t="shared" si="5"/>
        <v>0</v>
      </c>
      <c r="H150" s="4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ht="15">
      <c r="A151" s="37">
        <v>2012602</v>
      </c>
      <c r="B151" s="38" t="s">
        <v>48</v>
      </c>
      <c r="C151" s="43"/>
      <c r="D151" s="43"/>
      <c r="E151" s="44"/>
      <c r="F151" s="42">
        <f t="shared" si="4"/>
        <v>0</v>
      </c>
      <c r="G151" s="42">
        <f t="shared" si="5"/>
        <v>0</v>
      </c>
      <c r="H151" s="4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15">
      <c r="A152" s="37">
        <v>2012603</v>
      </c>
      <c r="B152" s="38" t="s">
        <v>49</v>
      </c>
      <c r="C152" s="43"/>
      <c r="D152" s="43"/>
      <c r="E152" s="44"/>
      <c r="F152" s="42">
        <f t="shared" si="4"/>
        <v>0</v>
      </c>
      <c r="G152" s="42">
        <f t="shared" si="5"/>
        <v>0</v>
      </c>
      <c r="H152" s="4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ht="15">
      <c r="A153" s="37">
        <v>2012604</v>
      </c>
      <c r="B153" s="38" t="s">
        <v>134</v>
      </c>
      <c r="C153" s="43">
        <v>2</v>
      </c>
      <c r="D153" s="43">
        <v>71</v>
      </c>
      <c r="E153" s="44">
        <v>184.2</v>
      </c>
      <c r="F153" s="42">
        <f t="shared" si="4"/>
        <v>92.1</v>
      </c>
      <c r="G153" s="42">
        <f t="shared" si="5"/>
        <v>2.5943661971830982</v>
      </c>
      <c r="H153" s="44">
        <v>184.2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5">
      <c r="A154" s="37">
        <v>2012699</v>
      </c>
      <c r="B154" s="38" t="s">
        <v>135</v>
      </c>
      <c r="C154" s="43">
        <v>182</v>
      </c>
      <c r="D154" s="43">
        <v>196</v>
      </c>
      <c r="E154" s="44"/>
      <c r="F154" s="42">
        <f t="shared" si="4"/>
        <v>0</v>
      </c>
      <c r="G154" s="42">
        <f t="shared" si="5"/>
        <v>0</v>
      </c>
      <c r="H154" s="4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ht="15">
      <c r="A155" s="37">
        <v>20128</v>
      </c>
      <c r="B155" s="38" t="s">
        <v>136</v>
      </c>
      <c r="C155" s="39">
        <f>SUM(C156,C157,C158,C159,C160,C161)</f>
        <v>38</v>
      </c>
      <c r="D155" s="39">
        <f>SUM(D156,D157,D158,D159,D160,D161)</f>
        <v>30</v>
      </c>
      <c r="E155" s="39">
        <f>SUM(E156,E157,E158,E159,E160,E161)</f>
        <v>24.86</v>
      </c>
      <c r="F155" s="42">
        <f t="shared" si="4"/>
        <v>0.6542105263157895</v>
      </c>
      <c r="G155" s="42">
        <f t="shared" si="5"/>
        <v>0.8286666666666667</v>
      </c>
      <c r="H155" s="41">
        <f>SUM(H156,H157,H158,H159,H160,H161)</f>
        <v>24.86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15">
      <c r="A156" s="37">
        <v>2012801</v>
      </c>
      <c r="B156" s="38" t="s">
        <v>47</v>
      </c>
      <c r="C156" s="43">
        <v>38</v>
      </c>
      <c r="D156" s="43">
        <v>30</v>
      </c>
      <c r="E156" s="43">
        <v>24.86</v>
      </c>
      <c r="F156" s="42">
        <f t="shared" si="4"/>
        <v>0.6542105263157895</v>
      </c>
      <c r="G156" s="42">
        <f t="shared" si="5"/>
        <v>0.8286666666666667</v>
      </c>
      <c r="H156" s="44">
        <v>24.86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5">
      <c r="A157" s="37">
        <v>2012802</v>
      </c>
      <c r="B157" s="38" t="s">
        <v>48</v>
      </c>
      <c r="C157" s="43"/>
      <c r="D157" s="43"/>
      <c r="E157" s="44"/>
      <c r="F157" s="42">
        <f t="shared" si="4"/>
        <v>0</v>
      </c>
      <c r="G157" s="42">
        <f t="shared" si="5"/>
        <v>0</v>
      </c>
      <c r="H157" s="4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15">
      <c r="A158" s="37">
        <v>2012803</v>
      </c>
      <c r="B158" s="38" t="s">
        <v>49</v>
      </c>
      <c r="C158" s="43"/>
      <c r="D158" s="43"/>
      <c r="E158" s="44"/>
      <c r="F158" s="42">
        <f t="shared" si="4"/>
        <v>0</v>
      </c>
      <c r="G158" s="42">
        <f t="shared" si="5"/>
        <v>0</v>
      </c>
      <c r="H158" s="4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ht="15">
      <c r="A159" s="37">
        <v>2012804</v>
      </c>
      <c r="B159" s="38" t="s">
        <v>61</v>
      </c>
      <c r="C159" s="43"/>
      <c r="D159" s="43"/>
      <c r="E159" s="44"/>
      <c r="F159" s="42">
        <f t="shared" si="4"/>
        <v>0</v>
      </c>
      <c r="G159" s="42">
        <f t="shared" si="5"/>
        <v>0</v>
      </c>
      <c r="H159" s="4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15">
      <c r="A160" s="37">
        <v>2012850</v>
      </c>
      <c r="B160" s="38" t="s">
        <v>56</v>
      </c>
      <c r="C160" s="43"/>
      <c r="D160" s="43"/>
      <c r="E160" s="44"/>
      <c r="F160" s="42">
        <f t="shared" si="4"/>
        <v>0</v>
      </c>
      <c r="G160" s="42">
        <f t="shared" si="5"/>
        <v>0</v>
      </c>
      <c r="H160" s="4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15">
      <c r="A161" s="37">
        <v>2012899</v>
      </c>
      <c r="B161" s="38" t="s">
        <v>137</v>
      </c>
      <c r="C161" s="43"/>
      <c r="D161" s="43"/>
      <c r="E161" s="44"/>
      <c r="F161" s="42">
        <f t="shared" si="4"/>
        <v>0</v>
      </c>
      <c r="G161" s="42">
        <f t="shared" si="5"/>
        <v>0</v>
      </c>
      <c r="H161" s="4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15">
      <c r="A162" s="37">
        <v>20129</v>
      </c>
      <c r="B162" s="38" t="s">
        <v>138</v>
      </c>
      <c r="C162" s="39">
        <f>SUM(C163,C164,C165,C166,C167,C168)</f>
        <v>156</v>
      </c>
      <c r="D162" s="39">
        <f>SUM(D163,D164,D165,D166,D167,D168)</f>
        <v>492</v>
      </c>
      <c r="E162" s="39">
        <f>SUM(E163,E164,E165,E166,E167,E168)</f>
        <v>187.15</v>
      </c>
      <c r="F162" s="42">
        <f t="shared" si="4"/>
        <v>1.1996794871794871</v>
      </c>
      <c r="G162" s="42">
        <f t="shared" si="5"/>
        <v>0.3803861788617886</v>
      </c>
      <c r="H162" s="41">
        <f>SUM(H163,H164,H165,H166,H167,H168)</f>
        <v>187.15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15">
      <c r="A163" s="37">
        <v>2012901</v>
      </c>
      <c r="B163" s="38" t="s">
        <v>47</v>
      </c>
      <c r="C163" s="43">
        <v>154</v>
      </c>
      <c r="D163" s="43">
        <v>173</v>
      </c>
      <c r="E163" s="43">
        <v>185.15</v>
      </c>
      <c r="F163" s="42">
        <f t="shared" si="4"/>
        <v>1.2022727272727274</v>
      </c>
      <c r="G163" s="42">
        <f t="shared" si="5"/>
        <v>1.0702312138728325</v>
      </c>
      <c r="H163" s="44">
        <v>185.15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15">
      <c r="A164" s="37">
        <v>2012902</v>
      </c>
      <c r="B164" s="38" t="s">
        <v>48</v>
      </c>
      <c r="C164" s="43">
        <v>2</v>
      </c>
      <c r="D164" s="43">
        <v>2</v>
      </c>
      <c r="E164" s="44">
        <v>2</v>
      </c>
      <c r="F164" s="42">
        <f t="shared" si="4"/>
        <v>1</v>
      </c>
      <c r="G164" s="42">
        <f t="shared" si="5"/>
        <v>1</v>
      </c>
      <c r="H164" s="44">
        <v>2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ht="15">
      <c r="A165" s="37">
        <v>2012903</v>
      </c>
      <c r="B165" s="38" t="s">
        <v>49</v>
      </c>
      <c r="C165" s="43"/>
      <c r="D165" s="43"/>
      <c r="E165" s="44"/>
      <c r="F165" s="42">
        <f t="shared" si="4"/>
        <v>0</v>
      </c>
      <c r="G165" s="42">
        <f t="shared" si="5"/>
        <v>0</v>
      </c>
      <c r="H165" s="4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15">
      <c r="A166" s="37">
        <v>2012906</v>
      </c>
      <c r="B166" s="38" t="s">
        <v>139</v>
      </c>
      <c r="C166" s="43"/>
      <c r="D166" s="43">
        <v>300</v>
      </c>
      <c r="E166" s="44"/>
      <c r="F166" s="42">
        <f t="shared" si="4"/>
        <v>0</v>
      </c>
      <c r="G166" s="42">
        <f t="shared" si="5"/>
        <v>0</v>
      </c>
      <c r="H166" s="4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15">
      <c r="A167" s="37">
        <v>2012950</v>
      </c>
      <c r="B167" s="38" t="s">
        <v>56</v>
      </c>
      <c r="C167" s="43"/>
      <c r="D167" s="43"/>
      <c r="E167" s="44"/>
      <c r="F167" s="42">
        <f t="shared" si="4"/>
        <v>0</v>
      </c>
      <c r="G167" s="42">
        <f t="shared" si="5"/>
        <v>0</v>
      </c>
      <c r="H167" s="4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15">
      <c r="A168" s="37">
        <v>2012999</v>
      </c>
      <c r="B168" s="38" t="s">
        <v>140</v>
      </c>
      <c r="C168" s="43"/>
      <c r="D168" s="43">
        <v>17</v>
      </c>
      <c r="E168" s="44"/>
      <c r="F168" s="42">
        <f t="shared" si="4"/>
        <v>0</v>
      </c>
      <c r="G168" s="42">
        <f t="shared" si="5"/>
        <v>0</v>
      </c>
      <c r="H168" s="4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15">
      <c r="A169" s="37">
        <v>20131</v>
      </c>
      <c r="B169" s="38" t="s">
        <v>141</v>
      </c>
      <c r="C169" s="39">
        <f>SUM(C170,C171,C172,C173,C174,C175)</f>
        <v>2508</v>
      </c>
      <c r="D169" s="39">
        <f>SUM(D170,D171,D172,D173,D174,D175)</f>
        <v>2683</v>
      </c>
      <c r="E169" s="39">
        <f>SUM(E170,E171,E172,E173,E174,E175)</f>
        <v>2591.88</v>
      </c>
      <c r="F169" s="42">
        <f t="shared" si="4"/>
        <v>1.0334449760765552</v>
      </c>
      <c r="G169" s="42">
        <f t="shared" si="5"/>
        <v>0.966038017144987</v>
      </c>
      <c r="H169" s="41">
        <f>SUM(H170,H171,H172,H173,H174,H175)</f>
        <v>2591.88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5">
      <c r="A170" s="37">
        <v>2013101</v>
      </c>
      <c r="B170" s="38" t="s">
        <v>47</v>
      </c>
      <c r="C170" s="43">
        <v>927</v>
      </c>
      <c r="D170" s="43">
        <v>1189</v>
      </c>
      <c r="E170" s="43">
        <v>728.33</v>
      </c>
      <c r="F170" s="42">
        <f t="shared" si="4"/>
        <v>0.7856850053937433</v>
      </c>
      <c r="G170" s="42">
        <f t="shared" si="5"/>
        <v>0.6125567703952902</v>
      </c>
      <c r="H170" s="44">
        <v>728.33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ht="15">
      <c r="A171" s="37">
        <v>2013102</v>
      </c>
      <c r="B171" s="38" t="s">
        <v>48</v>
      </c>
      <c r="C171" s="43">
        <v>152</v>
      </c>
      <c r="D171" s="43">
        <v>93</v>
      </c>
      <c r="E171" s="44">
        <v>554.65</v>
      </c>
      <c r="F171" s="42">
        <f t="shared" si="4"/>
        <v>3.649013157894737</v>
      </c>
      <c r="G171" s="42">
        <f t="shared" si="5"/>
        <v>5.963978494623656</v>
      </c>
      <c r="H171" s="44">
        <v>554.65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15">
      <c r="A172" s="37">
        <v>2013103</v>
      </c>
      <c r="B172" s="38" t="s">
        <v>49</v>
      </c>
      <c r="C172" s="43"/>
      <c r="D172" s="43"/>
      <c r="E172" s="44"/>
      <c r="F172" s="42">
        <f t="shared" si="4"/>
        <v>0</v>
      </c>
      <c r="G172" s="42">
        <f t="shared" si="5"/>
        <v>0</v>
      </c>
      <c r="H172" s="4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15">
      <c r="A173" s="37">
        <v>2013105</v>
      </c>
      <c r="B173" s="38" t="s">
        <v>142</v>
      </c>
      <c r="C173" s="43"/>
      <c r="D173" s="43"/>
      <c r="E173" s="44"/>
      <c r="F173" s="42">
        <f t="shared" si="4"/>
        <v>0</v>
      </c>
      <c r="G173" s="42">
        <f t="shared" si="5"/>
        <v>0</v>
      </c>
      <c r="H173" s="4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15">
      <c r="A174" s="37">
        <v>2013150</v>
      </c>
      <c r="B174" s="38" t="s">
        <v>56</v>
      </c>
      <c r="C174" s="43">
        <v>1429</v>
      </c>
      <c r="D174" s="43">
        <v>1335</v>
      </c>
      <c r="E174" s="44">
        <v>706.42</v>
      </c>
      <c r="F174" s="42">
        <f t="shared" si="4"/>
        <v>0.49434569629111264</v>
      </c>
      <c r="G174" s="42">
        <f t="shared" si="5"/>
        <v>0.5291535580524345</v>
      </c>
      <c r="H174" s="44">
        <v>706.42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15">
      <c r="A175" s="37">
        <v>2013199</v>
      </c>
      <c r="B175" s="38" t="s">
        <v>143</v>
      </c>
      <c r="C175" s="43"/>
      <c r="D175" s="43">
        <v>66</v>
      </c>
      <c r="E175" s="44">
        <v>602.48</v>
      </c>
      <c r="F175" s="42">
        <f t="shared" si="4"/>
        <v>0</v>
      </c>
      <c r="G175" s="42">
        <f t="shared" si="5"/>
        <v>9.128484848484849</v>
      </c>
      <c r="H175" s="44">
        <v>602.48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ht="15">
      <c r="A176" s="37">
        <v>20132</v>
      </c>
      <c r="B176" s="38" t="s">
        <v>144</v>
      </c>
      <c r="C176" s="39">
        <f>SUM(C177,C178,C179,C180,C181,C182)</f>
        <v>538</v>
      </c>
      <c r="D176" s="39">
        <f>SUM(D177,D178,D179,D180,D181,D182)</f>
        <v>640</v>
      </c>
      <c r="E176" s="39">
        <f>SUM(E177,E178,E179,E180,E181,E182)</f>
        <v>550.99</v>
      </c>
      <c r="F176" s="42">
        <f t="shared" si="4"/>
        <v>1.0241449814126393</v>
      </c>
      <c r="G176" s="42">
        <f t="shared" si="5"/>
        <v>0.8609218750000001</v>
      </c>
      <c r="H176" s="41">
        <f>SUM(H177,H178,H179,H180,H181,H182)</f>
        <v>550.99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ht="15">
      <c r="A177" s="37">
        <v>2013201</v>
      </c>
      <c r="B177" s="38" t="s">
        <v>47</v>
      </c>
      <c r="C177" s="43">
        <v>268</v>
      </c>
      <c r="D177" s="43">
        <v>365</v>
      </c>
      <c r="E177" s="43">
        <v>291.53</v>
      </c>
      <c r="F177" s="42">
        <f t="shared" si="4"/>
        <v>1.0877985074626864</v>
      </c>
      <c r="G177" s="42">
        <f t="shared" si="5"/>
        <v>0.7987123287671232</v>
      </c>
      <c r="H177" s="44">
        <v>291.53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ht="15">
      <c r="A178" s="37">
        <v>2013202</v>
      </c>
      <c r="B178" s="38" t="s">
        <v>48</v>
      </c>
      <c r="C178" s="43"/>
      <c r="D178" s="43"/>
      <c r="E178" s="44"/>
      <c r="F178" s="42">
        <f t="shared" si="4"/>
        <v>0</v>
      </c>
      <c r="G178" s="42">
        <f t="shared" si="5"/>
        <v>0</v>
      </c>
      <c r="H178" s="4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15">
      <c r="A179" s="37">
        <v>2013203</v>
      </c>
      <c r="B179" s="38" t="s">
        <v>49</v>
      </c>
      <c r="C179" s="43"/>
      <c r="D179" s="43"/>
      <c r="E179" s="44"/>
      <c r="F179" s="42">
        <f t="shared" si="4"/>
        <v>0</v>
      </c>
      <c r="G179" s="42">
        <f t="shared" si="5"/>
        <v>0</v>
      </c>
      <c r="H179" s="4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ht="15">
      <c r="A180" s="37">
        <v>2013204</v>
      </c>
      <c r="B180" s="38" t="s">
        <v>145</v>
      </c>
      <c r="C180" s="43"/>
      <c r="D180" s="43"/>
      <c r="E180" s="44"/>
      <c r="F180" s="42">
        <f t="shared" si="4"/>
        <v>0</v>
      </c>
      <c r="G180" s="42">
        <f t="shared" si="5"/>
        <v>0</v>
      </c>
      <c r="H180" s="4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ht="15">
      <c r="A181" s="37">
        <v>2013250</v>
      </c>
      <c r="B181" s="38" t="s">
        <v>56</v>
      </c>
      <c r="C181" s="43">
        <v>270</v>
      </c>
      <c r="D181" s="43">
        <v>275</v>
      </c>
      <c r="E181" s="44">
        <v>259.46</v>
      </c>
      <c r="F181" s="42">
        <f t="shared" si="4"/>
        <v>0.9609629629629629</v>
      </c>
      <c r="G181" s="42">
        <f t="shared" si="5"/>
        <v>0.943490909090909</v>
      </c>
      <c r="H181" s="44">
        <v>259.46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ht="15">
      <c r="A182" s="37">
        <v>2013299</v>
      </c>
      <c r="B182" s="38" t="s">
        <v>146</v>
      </c>
      <c r="C182" s="43"/>
      <c r="D182" s="43"/>
      <c r="E182" s="44"/>
      <c r="F182" s="42">
        <f t="shared" si="4"/>
        <v>0</v>
      </c>
      <c r="G182" s="42">
        <f t="shared" si="5"/>
        <v>0</v>
      </c>
      <c r="H182" s="4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15">
      <c r="A183" s="37">
        <v>20133</v>
      </c>
      <c r="B183" s="38" t="s">
        <v>147</v>
      </c>
      <c r="C183" s="39">
        <f>SUM(C184,C185,C186,C187,C188,C189)</f>
        <v>160</v>
      </c>
      <c r="D183" s="39">
        <f>SUM(D184,D185,D186,D187,D188,D189)</f>
        <v>171</v>
      </c>
      <c r="E183" s="39">
        <f>SUM(E184,E185,E186,E187,E188,E189)</f>
        <v>164.53</v>
      </c>
      <c r="F183" s="42">
        <f t="shared" si="4"/>
        <v>1.0283125</v>
      </c>
      <c r="G183" s="42">
        <f t="shared" si="5"/>
        <v>0.9621637426900584</v>
      </c>
      <c r="H183" s="41">
        <f>SUM(H184,H185,H186,H187,H188,H189)</f>
        <v>164.53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ht="15">
      <c r="A184" s="37">
        <v>2013301</v>
      </c>
      <c r="B184" s="38" t="s">
        <v>47</v>
      </c>
      <c r="C184" s="43">
        <v>160</v>
      </c>
      <c r="D184" s="43">
        <v>171</v>
      </c>
      <c r="E184" s="43">
        <v>154.53</v>
      </c>
      <c r="F184" s="42">
        <f t="shared" si="4"/>
        <v>0.9658125</v>
      </c>
      <c r="G184" s="42">
        <f t="shared" si="5"/>
        <v>0.9036842105263158</v>
      </c>
      <c r="H184" s="44">
        <v>154.53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5">
      <c r="A185" s="37">
        <v>2013302</v>
      </c>
      <c r="B185" s="38" t="s">
        <v>48</v>
      </c>
      <c r="C185" s="43"/>
      <c r="D185" s="43"/>
      <c r="E185" s="44">
        <v>10</v>
      </c>
      <c r="F185" s="42">
        <f t="shared" si="4"/>
        <v>0</v>
      </c>
      <c r="G185" s="42">
        <f t="shared" si="5"/>
        <v>0</v>
      </c>
      <c r="H185" s="44">
        <v>10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ht="15">
      <c r="A186" s="37">
        <v>2013303</v>
      </c>
      <c r="B186" s="38" t="s">
        <v>49</v>
      </c>
      <c r="C186" s="43"/>
      <c r="D186" s="43"/>
      <c r="E186" s="44"/>
      <c r="F186" s="42">
        <f t="shared" si="4"/>
        <v>0</v>
      </c>
      <c r="G186" s="42">
        <f t="shared" si="5"/>
        <v>0</v>
      </c>
      <c r="H186" s="4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15">
      <c r="A187" s="37">
        <v>2013304</v>
      </c>
      <c r="B187" s="38" t="s">
        <v>148</v>
      </c>
      <c r="C187" s="43"/>
      <c r="D187" s="43"/>
      <c r="E187" s="44"/>
      <c r="F187" s="42">
        <f t="shared" si="4"/>
        <v>0</v>
      </c>
      <c r="G187" s="42">
        <f t="shared" si="5"/>
        <v>0</v>
      </c>
      <c r="H187" s="4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ht="15">
      <c r="A188" s="37">
        <v>2013350</v>
      </c>
      <c r="B188" s="38" t="s">
        <v>56</v>
      </c>
      <c r="C188" s="43"/>
      <c r="D188" s="43"/>
      <c r="E188" s="44"/>
      <c r="F188" s="42">
        <f t="shared" si="4"/>
        <v>0</v>
      </c>
      <c r="G188" s="42">
        <f t="shared" si="5"/>
        <v>0</v>
      </c>
      <c r="H188" s="4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5">
      <c r="A189" s="37">
        <v>2013399</v>
      </c>
      <c r="B189" s="38" t="s">
        <v>149</v>
      </c>
      <c r="C189" s="43"/>
      <c r="D189" s="43"/>
      <c r="E189" s="44"/>
      <c r="F189" s="42">
        <f t="shared" si="4"/>
        <v>0</v>
      </c>
      <c r="G189" s="42">
        <f t="shared" si="5"/>
        <v>0</v>
      </c>
      <c r="H189" s="4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ht="15">
      <c r="A190" s="37">
        <v>20134</v>
      </c>
      <c r="B190" s="38" t="s">
        <v>150</v>
      </c>
      <c r="C190" s="39">
        <f>SUM(C191,C192,C193,C194,C195,C196,C197)</f>
        <v>131</v>
      </c>
      <c r="D190" s="39">
        <f>SUM(D191,D192,D193,D194,D195,D196,D197)</f>
        <v>130</v>
      </c>
      <c r="E190" s="39">
        <f>SUM(E191,E192,E193,E194,E195,E196,E197)</f>
        <v>124.08</v>
      </c>
      <c r="F190" s="42">
        <f t="shared" si="4"/>
        <v>0.9471755725190839</v>
      </c>
      <c r="G190" s="42">
        <f t="shared" si="5"/>
        <v>0.9544615384615385</v>
      </c>
      <c r="H190" s="41">
        <f>SUM(H191,H192,H193,H194,H195,H196,H197)</f>
        <v>124.08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ht="15">
      <c r="A191" s="37">
        <v>2013401</v>
      </c>
      <c r="B191" s="38" t="s">
        <v>47</v>
      </c>
      <c r="C191" s="43">
        <v>131</v>
      </c>
      <c r="D191" s="43">
        <v>129</v>
      </c>
      <c r="E191" s="43">
        <v>124.08</v>
      </c>
      <c r="F191" s="42">
        <f t="shared" si="4"/>
        <v>0.9471755725190839</v>
      </c>
      <c r="G191" s="42">
        <f t="shared" si="5"/>
        <v>0.9618604651162791</v>
      </c>
      <c r="H191" s="44">
        <v>124.08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ht="15">
      <c r="A192" s="37">
        <v>2013402</v>
      </c>
      <c r="B192" s="38" t="s">
        <v>48</v>
      </c>
      <c r="C192" s="43"/>
      <c r="D192" s="43"/>
      <c r="E192" s="44"/>
      <c r="F192" s="42">
        <f t="shared" si="4"/>
        <v>0</v>
      </c>
      <c r="G192" s="42">
        <f t="shared" si="5"/>
        <v>0</v>
      </c>
      <c r="H192" s="4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ht="15">
      <c r="A193" s="37">
        <v>2013403</v>
      </c>
      <c r="B193" s="38" t="s">
        <v>49</v>
      </c>
      <c r="C193" s="43"/>
      <c r="D193" s="43"/>
      <c r="E193" s="44"/>
      <c r="F193" s="42">
        <f t="shared" si="4"/>
        <v>0</v>
      </c>
      <c r="G193" s="42">
        <f t="shared" si="5"/>
        <v>0</v>
      </c>
      <c r="H193" s="4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ht="15">
      <c r="A194" s="37">
        <v>2013404</v>
      </c>
      <c r="B194" s="38" t="s">
        <v>151</v>
      </c>
      <c r="C194" s="43"/>
      <c r="D194" s="43"/>
      <c r="E194" s="44"/>
      <c r="F194" s="42">
        <f t="shared" si="4"/>
        <v>0</v>
      </c>
      <c r="G194" s="42">
        <f t="shared" si="5"/>
        <v>0</v>
      </c>
      <c r="H194" s="4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1:20" ht="15">
      <c r="A195" s="37">
        <v>2013405</v>
      </c>
      <c r="B195" s="38" t="s">
        <v>152</v>
      </c>
      <c r="C195" s="43"/>
      <c r="D195" s="43"/>
      <c r="E195" s="44"/>
      <c r="F195" s="42">
        <f t="shared" si="4"/>
        <v>0</v>
      </c>
      <c r="G195" s="42">
        <f t="shared" si="5"/>
        <v>0</v>
      </c>
      <c r="H195" s="4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ht="15">
      <c r="A196" s="37">
        <v>2013450</v>
      </c>
      <c r="B196" s="38" t="s">
        <v>56</v>
      </c>
      <c r="C196" s="43"/>
      <c r="D196" s="43"/>
      <c r="E196" s="44"/>
      <c r="F196" s="42">
        <f t="shared" si="4"/>
        <v>0</v>
      </c>
      <c r="G196" s="42">
        <f t="shared" si="5"/>
        <v>0</v>
      </c>
      <c r="H196" s="4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ht="15">
      <c r="A197" s="37">
        <v>2013499</v>
      </c>
      <c r="B197" s="38" t="s">
        <v>153</v>
      </c>
      <c r="C197" s="43"/>
      <c r="D197" s="43">
        <v>1</v>
      </c>
      <c r="E197" s="44"/>
      <c r="F197" s="42">
        <f t="shared" si="4"/>
        <v>0</v>
      </c>
      <c r="G197" s="42">
        <f t="shared" si="5"/>
        <v>0</v>
      </c>
      <c r="H197" s="4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5">
      <c r="A198" s="37">
        <v>20135</v>
      </c>
      <c r="B198" s="38" t="s">
        <v>154</v>
      </c>
      <c r="C198" s="39">
        <f>SUM(C199,C200,C201,C202,C203)</f>
        <v>0</v>
      </c>
      <c r="D198" s="39">
        <f>SUM(D199,D200,D201,D202,D203)</f>
        <v>0</v>
      </c>
      <c r="E198" s="39">
        <f>SUM(E199,E200,E201,E202,E203)</f>
        <v>0</v>
      </c>
      <c r="F198" s="42">
        <f aca="true" t="shared" si="6" ref="F198:F261">_xlfn.IFERROR(E198/C198,0)</f>
        <v>0</v>
      </c>
      <c r="G198" s="42">
        <f aca="true" t="shared" si="7" ref="G198:G261">_xlfn.IFERROR(E198/D198,0)</f>
        <v>0</v>
      </c>
      <c r="H198" s="41">
        <f>SUM(H199,H200,H201,H202,H203)</f>
        <v>0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ht="15">
      <c r="A199" s="37">
        <v>2013501</v>
      </c>
      <c r="B199" s="38" t="s">
        <v>47</v>
      </c>
      <c r="C199" s="43"/>
      <c r="D199" s="43"/>
      <c r="E199" s="43"/>
      <c r="F199" s="42">
        <f t="shared" si="6"/>
        <v>0</v>
      </c>
      <c r="G199" s="42">
        <f t="shared" si="7"/>
        <v>0</v>
      </c>
      <c r="H199" s="4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t="15">
      <c r="A200" s="37">
        <v>2013502</v>
      </c>
      <c r="B200" s="38" t="s">
        <v>48</v>
      </c>
      <c r="C200" s="43"/>
      <c r="D200" s="43"/>
      <c r="E200" s="44"/>
      <c r="F200" s="42">
        <f t="shared" si="6"/>
        <v>0</v>
      </c>
      <c r="G200" s="42">
        <f t="shared" si="7"/>
        <v>0</v>
      </c>
      <c r="H200" s="4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ht="15">
      <c r="A201" s="37">
        <v>2013503</v>
      </c>
      <c r="B201" s="38" t="s">
        <v>49</v>
      </c>
      <c r="C201" s="43"/>
      <c r="D201" s="43"/>
      <c r="E201" s="44"/>
      <c r="F201" s="42">
        <f t="shared" si="6"/>
        <v>0</v>
      </c>
      <c r="G201" s="42">
        <f t="shared" si="7"/>
        <v>0</v>
      </c>
      <c r="H201" s="4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ht="15">
      <c r="A202" s="37">
        <v>2013550</v>
      </c>
      <c r="B202" s="38" t="s">
        <v>56</v>
      </c>
      <c r="C202" s="43"/>
      <c r="D202" s="43"/>
      <c r="E202" s="44"/>
      <c r="F202" s="42">
        <f t="shared" si="6"/>
        <v>0</v>
      </c>
      <c r="G202" s="42">
        <f t="shared" si="7"/>
        <v>0</v>
      </c>
      <c r="H202" s="4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ht="15">
      <c r="A203" s="37">
        <v>2013599</v>
      </c>
      <c r="B203" s="38" t="s">
        <v>155</v>
      </c>
      <c r="C203" s="43"/>
      <c r="D203" s="43"/>
      <c r="E203" s="44"/>
      <c r="F203" s="42">
        <f t="shared" si="6"/>
        <v>0</v>
      </c>
      <c r="G203" s="42">
        <f t="shared" si="7"/>
        <v>0</v>
      </c>
      <c r="H203" s="4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ht="15">
      <c r="A204" s="37">
        <v>20136</v>
      </c>
      <c r="B204" s="38" t="s">
        <v>156</v>
      </c>
      <c r="C204" s="39">
        <f>SUM(C205,C206,C207,C208,C209)</f>
        <v>0</v>
      </c>
      <c r="D204" s="39">
        <f>SUM(D205,D206,D207,D208,D209)</f>
        <v>0</v>
      </c>
      <c r="E204" s="39">
        <f>SUM(E205,E206,E207,E208,E209)</f>
        <v>0</v>
      </c>
      <c r="F204" s="42">
        <f t="shared" si="6"/>
        <v>0</v>
      </c>
      <c r="G204" s="42">
        <f t="shared" si="7"/>
        <v>0</v>
      </c>
      <c r="H204" s="41">
        <f>SUM(H205,H206,H207,H208,H209)</f>
        <v>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ht="15">
      <c r="A205" s="37">
        <v>2013601</v>
      </c>
      <c r="B205" s="38" t="s">
        <v>47</v>
      </c>
      <c r="C205" s="43"/>
      <c r="D205" s="43"/>
      <c r="E205" s="43"/>
      <c r="F205" s="42">
        <f t="shared" si="6"/>
        <v>0</v>
      </c>
      <c r="G205" s="42">
        <f t="shared" si="7"/>
        <v>0</v>
      </c>
      <c r="H205" s="4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ht="15">
      <c r="A206" s="37">
        <v>2013602</v>
      </c>
      <c r="B206" s="38" t="s">
        <v>48</v>
      </c>
      <c r="C206" s="43"/>
      <c r="D206" s="43"/>
      <c r="E206" s="43"/>
      <c r="F206" s="42">
        <f t="shared" si="6"/>
        <v>0</v>
      </c>
      <c r="G206" s="42">
        <f t="shared" si="7"/>
        <v>0</v>
      </c>
      <c r="H206" s="4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ht="15">
      <c r="A207" s="37">
        <v>2013603</v>
      </c>
      <c r="B207" s="38" t="s">
        <v>49</v>
      </c>
      <c r="C207" s="43"/>
      <c r="D207" s="43"/>
      <c r="E207" s="43"/>
      <c r="F207" s="42">
        <f t="shared" si="6"/>
        <v>0</v>
      </c>
      <c r="G207" s="42">
        <f t="shared" si="7"/>
        <v>0</v>
      </c>
      <c r="H207" s="4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ht="15">
      <c r="A208" s="37">
        <v>2013650</v>
      </c>
      <c r="B208" s="38" t="s">
        <v>56</v>
      </c>
      <c r="C208" s="43"/>
      <c r="D208" s="43"/>
      <c r="E208" s="43"/>
      <c r="F208" s="42">
        <f t="shared" si="6"/>
        <v>0</v>
      </c>
      <c r="G208" s="42">
        <f t="shared" si="7"/>
        <v>0</v>
      </c>
      <c r="H208" s="4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ht="15">
      <c r="A209" s="37">
        <v>2013699</v>
      </c>
      <c r="B209" s="38" t="s">
        <v>157</v>
      </c>
      <c r="C209" s="43"/>
      <c r="D209" s="43"/>
      <c r="E209" s="43"/>
      <c r="F209" s="42">
        <f t="shared" si="6"/>
        <v>0</v>
      </c>
      <c r="G209" s="42">
        <f t="shared" si="7"/>
        <v>0</v>
      </c>
      <c r="H209" s="4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ht="15">
      <c r="A210" s="37">
        <v>20137</v>
      </c>
      <c r="B210" s="38" t="s">
        <v>158</v>
      </c>
      <c r="C210" s="39">
        <f>SUM(C211,C212,C213,C214,C215,C216)</f>
        <v>0</v>
      </c>
      <c r="D210" s="39">
        <f>SUM(D211,D212,D213,D214,D215,D216)</f>
        <v>0</v>
      </c>
      <c r="E210" s="39">
        <f>SUM(E211,E212,E213,E214,E215,E216)</f>
        <v>0</v>
      </c>
      <c r="F210" s="42">
        <f t="shared" si="6"/>
        <v>0</v>
      </c>
      <c r="G210" s="42">
        <f t="shared" si="7"/>
        <v>0</v>
      </c>
      <c r="H210" s="41">
        <f>SUM(H211,H212,H213,H214,H215,H216)</f>
        <v>0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ht="15">
      <c r="A211" s="37">
        <v>2013701</v>
      </c>
      <c r="B211" s="38" t="s">
        <v>47</v>
      </c>
      <c r="C211" s="43"/>
      <c r="D211" s="43"/>
      <c r="E211" s="43"/>
      <c r="F211" s="42">
        <f t="shared" si="6"/>
        <v>0</v>
      </c>
      <c r="G211" s="42">
        <f t="shared" si="7"/>
        <v>0</v>
      </c>
      <c r="H211" s="4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5">
      <c r="A212" s="37">
        <v>2013702</v>
      </c>
      <c r="B212" s="38" t="s">
        <v>48</v>
      </c>
      <c r="C212" s="43"/>
      <c r="D212" s="43"/>
      <c r="E212" s="44"/>
      <c r="F212" s="42">
        <f t="shared" si="6"/>
        <v>0</v>
      </c>
      <c r="G212" s="42">
        <f t="shared" si="7"/>
        <v>0</v>
      </c>
      <c r="H212" s="4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ht="15">
      <c r="A213" s="37">
        <v>2013703</v>
      </c>
      <c r="B213" s="38" t="s">
        <v>49</v>
      </c>
      <c r="C213" s="43"/>
      <c r="D213" s="43"/>
      <c r="E213" s="44"/>
      <c r="F213" s="42">
        <f t="shared" si="6"/>
        <v>0</v>
      </c>
      <c r="G213" s="42">
        <f t="shared" si="7"/>
        <v>0</v>
      </c>
      <c r="H213" s="4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ht="15">
      <c r="A214" s="37">
        <v>2013704</v>
      </c>
      <c r="B214" s="38" t="s">
        <v>159</v>
      </c>
      <c r="C214" s="43"/>
      <c r="D214" s="43"/>
      <c r="E214" s="44"/>
      <c r="F214" s="42">
        <f t="shared" si="6"/>
        <v>0</v>
      </c>
      <c r="G214" s="42">
        <f t="shared" si="7"/>
        <v>0</v>
      </c>
      <c r="H214" s="4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ht="15">
      <c r="A215" s="37">
        <v>2013750</v>
      </c>
      <c r="B215" s="38" t="s">
        <v>56</v>
      </c>
      <c r="C215" s="43"/>
      <c r="D215" s="43"/>
      <c r="E215" s="44"/>
      <c r="F215" s="42">
        <f t="shared" si="6"/>
        <v>0</v>
      </c>
      <c r="G215" s="42">
        <f t="shared" si="7"/>
        <v>0</v>
      </c>
      <c r="H215" s="4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ht="15">
      <c r="A216" s="37">
        <v>2013799</v>
      </c>
      <c r="B216" s="38" t="s">
        <v>160</v>
      </c>
      <c r="C216" s="43"/>
      <c r="D216" s="43"/>
      <c r="E216" s="44"/>
      <c r="F216" s="42">
        <f t="shared" si="6"/>
        <v>0</v>
      </c>
      <c r="G216" s="42">
        <f t="shared" si="7"/>
        <v>0</v>
      </c>
      <c r="H216" s="4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ht="15">
      <c r="A217" s="37">
        <v>20138</v>
      </c>
      <c r="B217" s="38" t="s">
        <v>161</v>
      </c>
      <c r="C217" s="39">
        <f>SUM(C218,C219,C220,C221,C222,C223,C224,C225,C226,C227,C228,C229,C230,C231)</f>
        <v>2210</v>
      </c>
      <c r="D217" s="39">
        <f>SUM(D218,D219,D220,D221,D222,D223,D224,D225,D226,D227,D228,D229,D230,D231)</f>
        <v>2019</v>
      </c>
      <c r="E217" s="39">
        <f>SUM(E218,E219,E220,E221,E222,E223,E224,E225,E226,E227,E228,E229,E230,E231)</f>
        <v>1899.1299999999999</v>
      </c>
      <c r="F217" s="42">
        <f t="shared" si="6"/>
        <v>0.8593348416289592</v>
      </c>
      <c r="G217" s="42">
        <f t="shared" si="7"/>
        <v>0.9406290242694403</v>
      </c>
      <c r="H217" s="41">
        <f>SUM(H218,H219,H220,H221,H222,H223,H224,H225,H226,H227,H228,H229,H230,H231)</f>
        <v>1899.1299999999999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ht="15">
      <c r="A218" s="37">
        <v>2013801</v>
      </c>
      <c r="B218" s="38" t="s">
        <v>47</v>
      </c>
      <c r="C218" s="43">
        <v>1399</v>
      </c>
      <c r="D218" s="43">
        <v>1428</v>
      </c>
      <c r="E218" s="43">
        <v>1141.07</v>
      </c>
      <c r="F218" s="42">
        <f t="shared" si="6"/>
        <v>0.8156325947105074</v>
      </c>
      <c r="G218" s="42">
        <f t="shared" si="7"/>
        <v>0.7990686274509804</v>
      </c>
      <c r="H218" s="44">
        <v>1141.07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ht="15">
      <c r="A219" s="37">
        <v>2013802</v>
      </c>
      <c r="B219" s="38" t="s">
        <v>48</v>
      </c>
      <c r="C219" s="43"/>
      <c r="D219" s="43">
        <v>5</v>
      </c>
      <c r="E219" s="44">
        <v>24.76</v>
      </c>
      <c r="F219" s="42">
        <f t="shared" si="6"/>
        <v>0</v>
      </c>
      <c r="G219" s="42">
        <f t="shared" si="7"/>
        <v>4.952</v>
      </c>
      <c r="H219" s="44">
        <v>24.76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ht="15">
      <c r="A220" s="37">
        <v>2013803</v>
      </c>
      <c r="B220" s="38" t="s">
        <v>49</v>
      </c>
      <c r="C220" s="43"/>
      <c r="D220" s="43"/>
      <c r="E220" s="44"/>
      <c r="F220" s="42">
        <f t="shared" si="6"/>
        <v>0</v>
      </c>
      <c r="G220" s="42">
        <f t="shared" si="7"/>
        <v>0</v>
      </c>
      <c r="H220" s="4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ht="15">
      <c r="A221" s="37">
        <v>2013804</v>
      </c>
      <c r="B221" s="38" t="s">
        <v>162</v>
      </c>
      <c r="C221" s="43"/>
      <c r="D221" s="43"/>
      <c r="E221" s="44"/>
      <c r="F221" s="42">
        <f t="shared" si="6"/>
        <v>0</v>
      </c>
      <c r="G221" s="42">
        <f t="shared" si="7"/>
        <v>0</v>
      </c>
      <c r="H221" s="4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ht="15">
      <c r="A222" s="37">
        <v>2013805</v>
      </c>
      <c r="B222" s="38" t="s">
        <v>163</v>
      </c>
      <c r="C222" s="43"/>
      <c r="D222" s="43"/>
      <c r="E222" s="44"/>
      <c r="F222" s="42">
        <f t="shared" si="6"/>
        <v>0</v>
      </c>
      <c r="G222" s="42">
        <f t="shared" si="7"/>
        <v>0</v>
      </c>
      <c r="H222" s="4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ht="15">
      <c r="A223" s="37">
        <v>2013808</v>
      </c>
      <c r="B223" s="38" t="s">
        <v>88</v>
      </c>
      <c r="C223" s="43"/>
      <c r="D223" s="43"/>
      <c r="E223" s="44"/>
      <c r="F223" s="42">
        <f t="shared" si="6"/>
        <v>0</v>
      </c>
      <c r="G223" s="42">
        <f t="shared" si="7"/>
        <v>0</v>
      </c>
      <c r="H223" s="4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ht="15">
      <c r="A224" s="37">
        <v>2013810</v>
      </c>
      <c r="B224" s="38" t="s">
        <v>164</v>
      </c>
      <c r="C224" s="43"/>
      <c r="D224" s="43"/>
      <c r="E224" s="44"/>
      <c r="F224" s="42">
        <f t="shared" si="6"/>
        <v>0</v>
      </c>
      <c r="G224" s="42">
        <f t="shared" si="7"/>
        <v>0</v>
      </c>
      <c r="H224" s="4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ht="15">
      <c r="A225" s="37">
        <v>2013812</v>
      </c>
      <c r="B225" s="38" t="s">
        <v>165</v>
      </c>
      <c r="C225" s="43"/>
      <c r="D225" s="43"/>
      <c r="E225" s="44"/>
      <c r="F225" s="42">
        <f t="shared" si="6"/>
        <v>0</v>
      </c>
      <c r="G225" s="42">
        <f t="shared" si="7"/>
        <v>0</v>
      </c>
      <c r="H225" s="4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ht="15">
      <c r="A226" s="37">
        <v>2013813</v>
      </c>
      <c r="B226" s="38" t="s">
        <v>166</v>
      </c>
      <c r="C226" s="43"/>
      <c r="D226" s="43"/>
      <c r="E226" s="44"/>
      <c r="F226" s="42">
        <f t="shared" si="6"/>
        <v>0</v>
      </c>
      <c r="G226" s="42">
        <f t="shared" si="7"/>
        <v>0</v>
      </c>
      <c r="H226" s="4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5">
      <c r="A227" s="37">
        <v>2013814</v>
      </c>
      <c r="B227" s="38" t="s">
        <v>167</v>
      </c>
      <c r="C227" s="43"/>
      <c r="D227" s="43"/>
      <c r="E227" s="44"/>
      <c r="F227" s="42">
        <f t="shared" si="6"/>
        <v>0</v>
      </c>
      <c r="G227" s="42">
        <f t="shared" si="7"/>
        <v>0</v>
      </c>
      <c r="H227" s="4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ht="15">
      <c r="A228" s="37">
        <v>2013815</v>
      </c>
      <c r="B228" s="38" t="s">
        <v>168</v>
      </c>
      <c r="C228" s="43"/>
      <c r="D228" s="43"/>
      <c r="E228" s="44"/>
      <c r="F228" s="42">
        <f t="shared" si="6"/>
        <v>0</v>
      </c>
      <c r="G228" s="42">
        <f t="shared" si="7"/>
        <v>0</v>
      </c>
      <c r="H228" s="4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ht="15">
      <c r="A229" s="37">
        <v>2013816</v>
      </c>
      <c r="B229" s="38" t="s">
        <v>169</v>
      </c>
      <c r="C229" s="43"/>
      <c r="D229" s="43"/>
      <c r="E229" s="44"/>
      <c r="F229" s="42">
        <f t="shared" si="6"/>
        <v>0</v>
      </c>
      <c r="G229" s="42">
        <f t="shared" si="7"/>
        <v>0</v>
      </c>
      <c r="H229" s="4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15">
      <c r="A230" s="37">
        <v>2013850</v>
      </c>
      <c r="B230" s="38" t="s">
        <v>56</v>
      </c>
      <c r="C230" s="43">
        <v>811</v>
      </c>
      <c r="D230" s="43">
        <v>581</v>
      </c>
      <c r="E230" s="44">
        <v>733.3</v>
      </c>
      <c r="F230" s="42">
        <f t="shared" si="6"/>
        <v>0.9041923551171392</v>
      </c>
      <c r="G230" s="42">
        <f t="shared" si="7"/>
        <v>1.2621342512908778</v>
      </c>
      <c r="H230" s="44">
        <v>733.3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ht="15">
      <c r="A231" s="37">
        <v>2013899</v>
      </c>
      <c r="B231" s="38" t="s">
        <v>170</v>
      </c>
      <c r="C231" s="43"/>
      <c r="D231" s="43">
        <v>5</v>
      </c>
      <c r="E231" s="44"/>
      <c r="F231" s="42">
        <f t="shared" si="6"/>
        <v>0</v>
      </c>
      <c r="G231" s="42">
        <f t="shared" si="7"/>
        <v>0</v>
      </c>
      <c r="H231" s="4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ht="15">
      <c r="A232" s="37">
        <v>20199</v>
      </c>
      <c r="B232" s="38" t="s">
        <v>171</v>
      </c>
      <c r="C232" s="39">
        <f>SUM(C233,C234)</f>
        <v>0</v>
      </c>
      <c r="D232" s="39">
        <f>SUM(D233,D234)</f>
        <v>0</v>
      </c>
      <c r="E232" s="39">
        <f>SUM(E233,E234)</f>
        <v>0</v>
      </c>
      <c r="F232" s="42">
        <f t="shared" si="6"/>
        <v>0</v>
      </c>
      <c r="G232" s="42">
        <f t="shared" si="7"/>
        <v>0</v>
      </c>
      <c r="H232" s="41">
        <f>SUM(H233,H234)</f>
        <v>0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ht="15">
      <c r="A233" s="37">
        <v>2019901</v>
      </c>
      <c r="B233" s="38" t="s">
        <v>172</v>
      </c>
      <c r="C233" s="43"/>
      <c r="D233" s="43"/>
      <c r="E233" s="43"/>
      <c r="F233" s="42">
        <f t="shared" si="6"/>
        <v>0</v>
      </c>
      <c r="G233" s="42">
        <f t="shared" si="7"/>
        <v>0</v>
      </c>
      <c r="H233" s="4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ht="15">
      <c r="A234" s="37">
        <v>2019999</v>
      </c>
      <c r="B234" s="38" t="s">
        <v>173</v>
      </c>
      <c r="C234" s="43"/>
      <c r="D234" s="43"/>
      <c r="E234" s="43"/>
      <c r="F234" s="42">
        <f t="shared" si="6"/>
        <v>0</v>
      </c>
      <c r="G234" s="42">
        <f t="shared" si="7"/>
        <v>0</v>
      </c>
      <c r="H234" s="4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ht="15">
      <c r="A235" s="37">
        <v>202</v>
      </c>
      <c r="B235" s="38" t="s">
        <v>174</v>
      </c>
      <c r="C235" s="39">
        <f>SUM(C236,C237,C238)</f>
        <v>0</v>
      </c>
      <c r="D235" s="39">
        <f>SUM(D236,D237,D238)</f>
        <v>0</v>
      </c>
      <c r="E235" s="39">
        <f>SUM(E236,E237,E238)</f>
        <v>0</v>
      </c>
      <c r="F235" s="42">
        <f t="shared" si="6"/>
        <v>0</v>
      </c>
      <c r="G235" s="42">
        <f t="shared" si="7"/>
        <v>0</v>
      </c>
      <c r="H235" s="41">
        <f>SUM(H236,H237,H238)</f>
        <v>0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ht="15">
      <c r="A236" s="37">
        <v>20205</v>
      </c>
      <c r="B236" s="38" t="s">
        <v>175</v>
      </c>
      <c r="C236" s="43"/>
      <c r="D236" s="43"/>
      <c r="E236" s="43"/>
      <c r="F236" s="42">
        <f t="shared" si="6"/>
        <v>0</v>
      </c>
      <c r="G236" s="42">
        <f t="shared" si="7"/>
        <v>0</v>
      </c>
      <c r="H236" s="44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ht="15">
      <c r="A237" s="37">
        <v>20206</v>
      </c>
      <c r="B237" s="38" t="s">
        <v>176</v>
      </c>
      <c r="C237" s="43"/>
      <c r="D237" s="43"/>
      <c r="E237" s="43"/>
      <c r="F237" s="42">
        <f t="shared" si="6"/>
        <v>0</v>
      </c>
      <c r="G237" s="42">
        <f t="shared" si="7"/>
        <v>0</v>
      </c>
      <c r="H237" s="44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ht="15">
      <c r="A238" s="37">
        <v>20299</v>
      </c>
      <c r="B238" s="38" t="s">
        <v>177</v>
      </c>
      <c r="C238" s="43"/>
      <c r="D238" s="43"/>
      <c r="E238" s="43"/>
      <c r="F238" s="42">
        <f t="shared" si="6"/>
        <v>0</v>
      </c>
      <c r="G238" s="42">
        <f t="shared" si="7"/>
        <v>0</v>
      </c>
      <c r="H238" s="44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ht="15">
      <c r="A239" s="37">
        <v>203</v>
      </c>
      <c r="B239" s="38" t="s">
        <v>178</v>
      </c>
      <c r="C239" s="39">
        <f>SUM(C240,C248)</f>
        <v>0</v>
      </c>
      <c r="D239" s="39">
        <f>SUM(D240,D248)</f>
        <v>0</v>
      </c>
      <c r="E239" s="39">
        <f>SUM(E240,E248)</f>
        <v>0</v>
      </c>
      <c r="F239" s="42">
        <f t="shared" si="6"/>
        <v>0</v>
      </c>
      <c r="G239" s="42">
        <f t="shared" si="7"/>
        <v>0</v>
      </c>
      <c r="H239" s="41">
        <f>SUM(H240,H248)</f>
        <v>0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ht="15">
      <c r="A240" s="37">
        <v>20306</v>
      </c>
      <c r="B240" s="38" t="s">
        <v>179</v>
      </c>
      <c r="C240" s="39">
        <f>SUM(C241,C242,C243,C244,C245,C246,C247)</f>
        <v>0</v>
      </c>
      <c r="D240" s="39">
        <f>SUM(D241,D242,D243,D244,D245,D246,D247)</f>
        <v>0</v>
      </c>
      <c r="E240" s="39">
        <f>SUM(E241,E242,E243,E244,E245,E246,E247)</f>
        <v>0</v>
      </c>
      <c r="F240" s="42">
        <f t="shared" si="6"/>
        <v>0</v>
      </c>
      <c r="G240" s="42">
        <f t="shared" si="7"/>
        <v>0</v>
      </c>
      <c r="H240" s="41">
        <f>SUM(H241,H242,H243,H244,H245,H246,H247)</f>
        <v>0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ht="15">
      <c r="A241" s="37">
        <v>2030601</v>
      </c>
      <c r="B241" s="38" t="s">
        <v>180</v>
      </c>
      <c r="C241" s="43"/>
      <c r="D241" s="43"/>
      <c r="E241" s="43"/>
      <c r="F241" s="42">
        <f t="shared" si="6"/>
        <v>0</v>
      </c>
      <c r="G241" s="42">
        <f t="shared" si="7"/>
        <v>0</v>
      </c>
      <c r="H241" s="44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5">
      <c r="A242" s="37">
        <v>2030602</v>
      </c>
      <c r="B242" s="38" t="s">
        <v>181</v>
      </c>
      <c r="C242" s="43"/>
      <c r="D242" s="43"/>
      <c r="E242" s="44"/>
      <c r="F242" s="42">
        <f t="shared" si="6"/>
        <v>0</v>
      </c>
      <c r="G242" s="42">
        <f t="shared" si="7"/>
        <v>0</v>
      </c>
      <c r="H242" s="44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ht="15">
      <c r="A243" s="37">
        <v>2030603</v>
      </c>
      <c r="B243" s="38" t="s">
        <v>182</v>
      </c>
      <c r="C243" s="43"/>
      <c r="D243" s="43"/>
      <c r="E243" s="44"/>
      <c r="F243" s="42">
        <f t="shared" si="6"/>
        <v>0</v>
      </c>
      <c r="G243" s="42">
        <f t="shared" si="7"/>
        <v>0</v>
      </c>
      <c r="H243" s="44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ht="15">
      <c r="A244" s="37">
        <v>2030604</v>
      </c>
      <c r="B244" s="38" t="s">
        <v>183</v>
      </c>
      <c r="C244" s="43"/>
      <c r="D244" s="43"/>
      <c r="E244" s="44"/>
      <c r="F244" s="42">
        <f t="shared" si="6"/>
        <v>0</v>
      </c>
      <c r="G244" s="42">
        <f t="shared" si="7"/>
        <v>0</v>
      </c>
      <c r="H244" s="44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ht="15">
      <c r="A245" s="37">
        <v>2030607</v>
      </c>
      <c r="B245" s="38" t="s">
        <v>184</v>
      </c>
      <c r="C245" s="43"/>
      <c r="D245" s="43"/>
      <c r="E245" s="44"/>
      <c r="F245" s="42">
        <f t="shared" si="6"/>
        <v>0</v>
      </c>
      <c r="G245" s="42">
        <f t="shared" si="7"/>
        <v>0</v>
      </c>
      <c r="H245" s="44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ht="15">
      <c r="A246" s="37">
        <v>2030608</v>
      </c>
      <c r="B246" s="38" t="s">
        <v>185</v>
      </c>
      <c r="C246" s="43"/>
      <c r="D246" s="43"/>
      <c r="E246" s="44"/>
      <c r="F246" s="42">
        <f t="shared" si="6"/>
        <v>0</v>
      </c>
      <c r="G246" s="42">
        <f t="shared" si="7"/>
        <v>0</v>
      </c>
      <c r="H246" s="44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ht="15">
      <c r="A247" s="37">
        <v>2030699</v>
      </c>
      <c r="B247" s="38" t="s">
        <v>186</v>
      </c>
      <c r="C247" s="43"/>
      <c r="D247" s="43"/>
      <c r="E247" s="44"/>
      <c r="F247" s="42">
        <f t="shared" si="6"/>
        <v>0</v>
      </c>
      <c r="G247" s="42">
        <f t="shared" si="7"/>
        <v>0</v>
      </c>
      <c r="H247" s="44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ht="15">
      <c r="A248" s="37">
        <v>20399</v>
      </c>
      <c r="B248" s="38" t="s">
        <v>187</v>
      </c>
      <c r="C248" s="43"/>
      <c r="D248" s="43"/>
      <c r="E248" s="44"/>
      <c r="F248" s="42">
        <f t="shared" si="6"/>
        <v>0</v>
      </c>
      <c r="G248" s="42">
        <f t="shared" si="7"/>
        <v>0</v>
      </c>
      <c r="H248" s="44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1:20" ht="15">
      <c r="A249" s="37">
        <v>204</v>
      </c>
      <c r="B249" s="38" t="s">
        <v>188</v>
      </c>
      <c r="C249" s="39">
        <f>SUM(C250,C253,C264,C271,C279,C288,C302,C312,C322,C330,C336)</f>
        <v>11053</v>
      </c>
      <c r="D249" s="39">
        <f>SUM(D250,D253,D264,D271,D279,D288,D302,D312,D322,D330,D336)</f>
        <v>9653</v>
      </c>
      <c r="E249" s="39">
        <f>SUM(E250,E253,E264,E271,E279,E288,E302,E312,E322,E330,E336)</f>
        <v>9471.17</v>
      </c>
      <c r="F249" s="42">
        <f t="shared" si="6"/>
        <v>0.8568868180584457</v>
      </c>
      <c r="G249" s="42">
        <f t="shared" si="7"/>
        <v>0.9811633689008599</v>
      </c>
      <c r="H249" s="41">
        <f>SUM(H250,H253,H264,H271,H279,H288,H302,H312,H322,H330,H336)</f>
        <v>9471.17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1:20" ht="15">
      <c r="A250" s="37">
        <v>20401</v>
      </c>
      <c r="B250" s="38" t="s">
        <v>189</v>
      </c>
      <c r="C250" s="39">
        <f>SUM(C251,C252)</f>
        <v>0</v>
      </c>
      <c r="D250" s="39">
        <f>SUM(D251,D252)</f>
        <v>0</v>
      </c>
      <c r="E250" s="39">
        <f>SUM(E251,E252)</f>
        <v>0</v>
      </c>
      <c r="F250" s="42">
        <f t="shared" si="6"/>
        <v>0</v>
      </c>
      <c r="G250" s="42">
        <f t="shared" si="7"/>
        <v>0</v>
      </c>
      <c r="H250" s="41">
        <f>SUM(H251,H252)</f>
        <v>0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1:20" ht="15">
      <c r="A251" s="37">
        <v>2040101</v>
      </c>
      <c r="B251" s="38" t="s">
        <v>190</v>
      </c>
      <c r="C251" s="43"/>
      <c r="D251" s="43"/>
      <c r="E251" s="43"/>
      <c r="F251" s="42">
        <f t="shared" si="6"/>
        <v>0</v>
      </c>
      <c r="G251" s="42">
        <f t="shared" si="7"/>
        <v>0</v>
      </c>
      <c r="H251" s="44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0" ht="15">
      <c r="A252" s="37">
        <v>2040199</v>
      </c>
      <c r="B252" s="38" t="s">
        <v>191</v>
      </c>
      <c r="C252" s="43"/>
      <c r="D252" s="43"/>
      <c r="E252" s="43"/>
      <c r="F252" s="42">
        <f t="shared" si="6"/>
        <v>0</v>
      </c>
      <c r="G252" s="42">
        <f t="shared" si="7"/>
        <v>0</v>
      </c>
      <c r="H252" s="44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1:20" ht="15">
      <c r="A253" s="37">
        <v>20402</v>
      </c>
      <c r="B253" s="38" t="s">
        <v>192</v>
      </c>
      <c r="C253" s="39">
        <f>SUM(C254,C255,C256,C257,C258,C259,C260,C261,C262,C263)</f>
        <v>10547</v>
      </c>
      <c r="D253" s="39">
        <f>SUM(D254,D255,D256,D257,D258,D259,D260,D261,D262,D263)</f>
        <v>9046</v>
      </c>
      <c r="E253" s="39">
        <f>SUM(E254,E255,E256,E257,E258,E259,E260,E261,E262,E263)</f>
        <v>8985.41</v>
      </c>
      <c r="F253" s="42">
        <f t="shared" si="6"/>
        <v>0.8519398881198444</v>
      </c>
      <c r="G253" s="42">
        <f t="shared" si="7"/>
        <v>0.9933020119389785</v>
      </c>
      <c r="H253" s="41">
        <f>SUM(H254,H255,H256,H257,H258,H259,H260,H261,H262,H263)</f>
        <v>8985.41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ht="15">
      <c r="A254" s="37">
        <v>2040201</v>
      </c>
      <c r="B254" s="38" t="s">
        <v>47</v>
      </c>
      <c r="C254" s="43">
        <v>7218</v>
      </c>
      <c r="D254" s="43">
        <v>7842</v>
      </c>
      <c r="E254" s="43">
        <v>6516.72</v>
      </c>
      <c r="F254" s="42">
        <f t="shared" si="6"/>
        <v>0.9028428927680798</v>
      </c>
      <c r="G254" s="42">
        <f t="shared" si="7"/>
        <v>0.8310022953328233</v>
      </c>
      <c r="H254" s="44">
        <v>6516.72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1:20" ht="15">
      <c r="A255" s="37">
        <v>2040202</v>
      </c>
      <c r="B255" s="38" t="s">
        <v>48</v>
      </c>
      <c r="C255" s="43">
        <v>2176</v>
      </c>
      <c r="D255" s="43">
        <v>1202</v>
      </c>
      <c r="E255" s="44">
        <v>2264.81</v>
      </c>
      <c r="F255" s="42">
        <f t="shared" si="6"/>
        <v>1.040813419117647</v>
      </c>
      <c r="G255" s="42">
        <f t="shared" si="7"/>
        <v>1.8842013311148087</v>
      </c>
      <c r="H255" s="44">
        <v>2264.81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ht="15">
      <c r="A256" s="37">
        <v>2040203</v>
      </c>
      <c r="B256" s="38" t="s">
        <v>49</v>
      </c>
      <c r="C256" s="43"/>
      <c r="D256" s="43"/>
      <c r="E256" s="44"/>
      <c r="F256" s="42">
        <f t="shared" si="6"/>
        <v>0</v>
      </c>
      <c r="G256" s="42">
        <f t="shared" si="7"/>
        <v>0</v>
      </c>
      <c r="H256" s="44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ht="15">
      <c r="A257" s="37">
        <v>2040219</v>
      </c>
      <c r="B257" s="38" t="s">
        <v>88</v>
      </c>
      <c r="C257" s="43"/>
      <c r="D257" s="43"/>
      <c r="E257" s="44"/>
      <c r="F257" s="42">
        <f t="shared" si="6"/>
        <v>0</v>
      </c>
      <c r="G257" s="42">
        <f t="shared" si="7"/>
        <v>0</v>
      </c>
      <c r="H257" s="44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1:20" ht="15">
      <c r="A258" s="37">
        <v>2040220</v>
      </c>
      <c r="B258" s="38" t="s">
        <v>193</v>
      </c>
      <c r="C258" s="43"/>
      <c r="D258" s="43"/>
      <c r="E258" s="44"/>
      <c r="F258" s="42">
        <f t="shared" si="6"/>
        <v>0</v>
      </c>
      <c r="G258" s="42">
        <f t="shared" si="7"/>
        <v>0</v>
      </c>
      <c r="H258" s="44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5">
      <c r="A259" s="37">
        <v>2040221</v>
      </c>
      <c r="B259" s="38" t="s">
        <v>194</v>
      </c>
      <c r="C259" s="43"/>
      <c r="D259" s="43"/>
      <c r="E259" s="44"/>
      <c r="F259" s="42">
        <f t="shared" si="6"/>
        <v>0</v>
      </c>
      <c r="G259" s="42">
        <f t="shared" si="7"/>
        <v>0</v>
      </c>
      <c r="H259" s="44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20" ht="15">
      <c r="A260" s="37">
        <v>2040222</v>
      </c>
      <c r="B260" s="38" t="s">
        <v>195</v>
      </c>
      <c r="C260" s="43"/>
      <c r="D260" s="43"/>
      <c r="E260" s="44"/>
      <c r="F260" s="42">
        <f t="shared" si="6"/>
        <v>0</v>
      </c>
      <c r="G260" s="42">
        <f t="shared" si="7"/>
        <v>0</v>
      </c>
      <c r="H260" s="44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1:20" ht="15">
      <c r="A261" s="37">
        <v>2040223</v>
      </c>
      <c r="B261" s="38" t="s">
        <v>196</v>
      </c>
      <c r="C261" s="43"/>
      <c r="D261" s="43"/>
      <c r="E261" s="44"/>
      <c r="F261" s="42">
        <f t="shared" si="6"/>
        <v>0</v>
      </c>
      <c r="G261" s="42">
        <f t="shared" si="7"/>
        <v>0</v>
      </c>
      <c r="H261" s="44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ht="15">
      <c r="A262" s="37">
        <v>2040250</v>
      </c>
      <c r="B262" s="38" t="s">
        <v>56</v>
      </c>
      <c r="C262" s="43"/>
      <c r="D262" s="43"/>
      <c r="E262" s="44"/>
      <c r="F262" s="42">
        <f aca="true" t="shared" si="8" ref="F262:F325">_xlfn.IFERROR(E262/C262,0)</f>
        <v>0</v>
      </c>
      <c r="G262" s="42">
        <f aca="true" t="shared" si="9" ref="G262:G325">_xlfn.IFERROR(E262/D262,0)</f>
        <v>0</v>
      </c>
      <c r="H262" s="44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1:20" ht="15">
      <c r="A263" s="37">
        <v>2040299</v>
      </c>
      <c r="B263" s="38" t="s">
        <v>197</v>
      </c>
      <c r="C263" s="43">
        <v>1153</v>
      </c>
      <c r="D263" s="43">
        <v>2</v>
      </c>
      <c r="E263" s="44">
        <v>203.88</v>
      </c>
      <c r="F263" s="42">
        <f t="shared" si="8"/>
        <v>0.1768256721595837</v>
      </c>
      <c r="G263" s="42">
        <f t="shared" si="9"/>
        <v>101.94</v>
      </c>
      <c r="H263" s="44">
        <v>203.88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ht="15">
      <c r="A264" s="37">
        <v>20403</v>
      </c>
      <c r="B264" s="38" t="s">
        <v>198</v>
      </c>
      <c r="C264" s="39">
        <f>SUM(C265,C266,C267,C268,C269,C270)</f>
        <v>0</v>
      </c>
      <c r="D264" s="39">
        <f>SUM(D265,D266,D267,D268,D269,D270)</f>
        <v>0</v>
      </c>
      <c r="E264" s="39">
        <f>SUM(E265,E266,E267,E268,E269,E270)</f>
        <v>0</v>
      </c>
      <c r="F264" s="42">
        <f t="shared" si="8"/>
        <v>0</v>
      </c>
      <c r="G264" s="42">
        <f t="shared" si="9"/>
        <v>0</v>
      </c>
      <c r="H264" s="41">
        <f>SUM(H265,H266,H267,H268,H269,H270)</f>
        <v>0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1:20" ht="15">
      <c r="A265" s="37">
        <v>2040301</v>
      </c>
      <c r="B265" s="38" t="s">
        <v>47</v>
      </c>
      <c r="C265" s="43"/>
      <c r="D265" s="43"/>
      <c r="E265" s="43"/>
      <c r="F265" s="42">
        <f t="shared" si="8"/>
        <v>0</v>
      </c>
      <c r="G265" s="42">
        <f t="shared" si="9"/>
        <v>0</v>
      </c>
      <c r="H265" s="44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ht="15">
      <c r="A266" s="37">
        <v>2040302</v>
      </c>
      <c r="B266" s="38" t="s">
        <v>48</v>
      </c>
      <c r="C266" s="43"/>
      <c r="D266" s="43"/>
      <c r="E266" s="44"/>
      <c r="F266" s="42">
        <f t="shared" si="8"/>
        <v>0</v>
      </c>
      <c r="G266" s="42">
        <f t="shared" si="9"/>
        <v>0</v>
      </c>
      <c r="H266" s="44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1:20" ht="15">
      <c r="A267" s="37">
        <v>2040303</v>
      </c>
      <c r="B267" s="38" t="s">
        <v>49</v>
      </c>
      <c r="C267" s="43"/>
      <c r="D267" s="43"/>
      <c r="E267" s="44"/>
      <c r="F267" s="42">
        <f t="shared" si="8"/>
        <v>0</v>
      </c>
      <c r="G267" s="42">
        <f t="shared" si="9"/>
        <v>0</v>
      </c>
      <c r="H267" s="44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ht="15">
      <c r="A268" s="37">
        <v>2040304</v>
      </c>
      <c r="B268" s="38" t="s">
        <v>199</v>
      </c>
      <c r="C268" s="43"/>
      <c r="D268" s="43"/>
      <c r="E268" s="44"/>
      <c r="F268" s="42">
        <f t="shared" si="8"/>
        <v>0</v>
      </c>
      <c r="G268" s="42">
        <f t="shared" si="9"/>
        <v>0</v>
      </c>
      <c r="H268" s="44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1:20" ht="15">
      <c r="A269" s="37">
        <v>2040350</v>
      </c>
      <c r="B269" s="38" t="s">
        <v>56</v>
      </c>
      <c r="C269" s="43"/>
      <c r="D269" s="43"/>
      <c r="E269" s="44"/>
      <c r="F269" s="42">
        <f t="shared" si="8"/>
        <v>0</v>
      </c>
      <c r="G269" s="42">
        <f t="shared" si="9"/>
        <v>0</v>
      </c>
      <c r="H269" s="44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ht="15">
      <c r="A270" s="37">
        <v>2040399</v>
      </c>
      <c r="B270" s="38" t="s">
        <v>200</v>
      </c>
      <c r="C270" s="43"/>
      <c r="D270" s="43"/>
      <c r="E270" s="44"/>
      <c r="F270" s="42">
        <f t="shared" si="8"/>
        <v>0</v>
      </c>
      <c r="G270" s="42">
        <f t="shared" si="9"/>
        <v>0</v>
      </c>
      <c r="H270" s="44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ht="15">
      <c r="A271" s="37">
        <v>20404</v>
      </c>
      <c r="B271" s="38" t="s">
        <v>201</v>
      </c>
      <c r="C271" s="39">
        <f>SUM(C272,C273,C274,C275,C276,C277,C278)</f>
        <v>0</v>
      </c>
      <c r="D271" s="39">
        <f>SUM(D272,D273,D274,D275,D276,D277,D278)</f>
        <v>54</v>
      </c>
      <c r="E271" s="39">
        <f>SUM(E272,E273,E274,E275,E276,E277,E278)</f>
        <v>0</v>
      </c>
      <c r="F271" s="42">
        <f t="shared" si="8"/>
        <v>0</v>
      </c>
      <c r="G271" s="42">
        <f t="shared" si="9"/>
        <v>0</v>
      </c>
      <c r="H271" s="41">
        <f>SUM(H272,H273,H274,H275,H276,H277,H278)</f>
        <v>0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1:20" ht="15">
      <c r="A272" s="37">
        <v>2040401</v>
      </c>
      <c r="B272" s="38" t="s">
        <v>47</v>
      </c>
      <c r="C272" s="43"/>
      <c r="D272" s="43"/>
      <c r="E272" s="43"/>
      <c r="F272" s="42">
        <f t="shared" si="8"/>
        <v>0</v>
      </c>
      <c r="G272" s="42">
        <f t="shared" si="9"/>
        <v>0</v>
      </c>
      <c r="H272" s="44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ht="15">
      <c r="A273" s="37">
        <v>2040402</v>
      </c>
      <c r="B273" s="38" t="s">
        <v>48</v>
      </c>
      <c r="C273" s="43"/>
      <c r="D273" s="43">
        <v>54</v>
      </c>
      <c r="E273" s="44"/>
      <c r="F273" s="42">
        <f t="shared" si="8"/>
        <v>0</v>
      </c>
      <c r="G273" s="42">
        <f t="shared" si="9"/>
        <v>0</v>
      </c>
      <c r="H273" s="44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ht="15">
      <c r="A274" s="37">
        <v>2040403</v>
      </c>
      <c r="B274" s="38" t="s">
        <v>49</v>
      </c>
      <c r="C274" s="43"/>
      <c r="D274" s="43"/>
      <c r="E274" s="44"/>
      <c r="F274" s="42">
        <f t="shared" si="8"/>
        <v>0</v>
      </c>
      <c r="G274" s="42">
        <f t="shared" si="9"/>
        <v>0</v>
      </c>
      <c r="H274" s="44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ht="15">
      <c r="A275" s="37">
        <v>2040409</v>
      </c>
      <c r="B275" s="38" t="s">
        <v>202</v>
      </c>
      <c r="C275" s="43"/>
      <c r="D275" s="43"/>
      <c r="E275" s="44"/>
      <c r="F275" s="42">
        <f t="shared" si="8"/>
        <v>0</v>
      </c>
      <c r="G275" s="42">
        <f t="shared" si="9"/>
        <v>0</v>
      </c>
      <c r="H275" s="4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1:20" ht="15">
      <c r="A276" s="37">
        <v>2040410</v>
      </c>
      <c r="B276" s="38" t="s">
        <v>203</v>
      </c>
      <c r="C276" s="43"/>
      <c r="D276" s="43"/>
      <c r="E276" s="44"/>
      <c r="F276" s="42">
        <f t="shared" si="8"/>
        <v>0</v>
      </c>
      <c r="G276" s="42">
        <f t="shared" si="9"/>
        <v>0</v>
      </c>
      <c r="H276" s="44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ht="15">
      <c r="A277" s="37">
        <v>2040450</v>
      </c>
      <c r="B277" s="38" t="s">
        <v>56</v>
      </c>
      <c r="C277" s="43"/>
      <c r="D277" s="43"/>
      <c r="E277" s="44"/>
      <c r="F277" s="42">
        <f t="shared" si="8"/>
        <v>0</v>
      </c>
      <c r="G277" s="42">
        <f t="shared" si="9"/>
        <v>0</v>
      </c>
      <c r="H277" s="44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5">
      <c r="A278" s="37">
        <v>2040499</v>
      </c>
      <c r="B278" s="38" t="s">
        <v>204</v>
      </c>
      <c r="C278" s="43"/>
      <c r="D278" s="43"/>
      <c r="E278" s="44"/>
      <c r="F278" s="42">
        <f t="shared" si="8"/>
        <v>0</v>
      </c>
      <c r="G278" s="42">
        <f t="shared" si="9"/>
        <v>0</v>
      </c>
      <c r="H278" s="44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1:20" ht="15">
      <c r="A279" s="37">
        <v>20405</v>
      </c>
      <c r="B279" s="38" t="s">
        <v>205</v>
      </c>
      <c r="C279" s="39">
        <f>SUM(C280,C281,C282,C283,C284,C285,C286,C287)</f>
        <v>0</v>
      </c>
      <c r="D279" s="39">
        <f>SUM(D280,D281,D282,D283,D284,D285,D286,D287)</f>
        <v>99</v>
      </c>
      <c r="E279" s="39">
        <f>SUM(E280,E281,E282,E283,E284,E285,E286,E287)</f>
        <v>0</v>
      </c>
      <c r="F279" s="42">
        <f t="shared" si="8"/>
        <v>0</v>
      </c>
      <c r="G279" s="42">
        <f t="shared" si="9"/>
        <v>0</v>
      </c>
      <c r="H279" s="41">
        <f>SUM(H280,H281,H282,H283,H284,H285,H286,H287)</f>
        <v>0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1:20" ht="15">
      <c r="A280" s="37">
        <v>2040501</v>
      </c>
      <c r="B280" s="38" t="s">
        <v>47</v>
      </c>
      <c r="C280" s="43"/>
      <c r="D280" s="43"/>
      <c r="E280" s="43"/>
      <c r="F280" s="42">
        <f t="shared" si="8"/>
        <v>0</v>
      </c>
      <c r="G280" s="42">
        <f t="shared" si="9"/>
        <v>0</v>
      </c>
      <c r="H280" s="44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ht="15">
      <c r="A281" s="37">
        <v>2040502</v>
      </c>
      <c r="B281" s="38" t="s">
        <v>48</v>
      </c>
      <c r="C281" s="43"/>
      <c r="D281" s="43">
        <v>99</v>
      </c>
      <c r="E281" s="44"/>
      <c r="F281" s="42">
        <f t="shared" si="8"/>
        <v>0</v>
      </c>
      <c r="G281" s="42">
        <f t="shared" si="9"/>
        <v>0</v>
      </c>
      <c r="H281" s="44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ht="15">
      <c r="A282" s="37">
        <v>2040503</v>
      </c>
      <c r="B282" s="38" t="s">
        <v>49</v>
      </c>
      <c r="C282" s="43"/>
      <c r="D282" s="43"/>
      <c r="E282" s="44"/>
      <c r="F282" s="42">
        <f t="shared" si="8"/>
        <v>0</v>
      </c>
      <c r="G282" s="42">
        <f t="shared" si="9"/>
        <v>0</v>
      </c>
      <c r="H282" s="44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ht="15">
      <c r="A283" s="37">
        <v>2040504</v>
      </c>
      <c r="B283" s="38" t="s">
        <v>206</v>
      </c>
      <c r="C283" s="43"/>
      <c r="D283" s="43"/>
      <c r="E283" s="44"/>
      <c r="F283" s="42">
        <f t="shared" si="8"/>
        <v>0</v>
      </c>
      <c r="G283" s="42">
        <f t="shared" si="9"/>
        <v>0</v>
      </c>
      <c r="H283" s="44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ht="15">
      <c r="A284" s="37">
        <v>2040505</v>
      </c>
      <c r="B284" s="38" t="s">
        <v>207</v>
      </c>
      <c r="C284" s="43"/>
      <c r="D284" s="43"/>
      <c r="E284" s="44"/>
      <c r="F284" s="42">
        <f t="shared" si="8"/>
        <v>0</v>
      </c>
      <c r="G284" s="42">
        <f t="shared" si="9"/>
        <v>0</v>
      </c>
      <c r="H284" s="44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ht="15">
      <c r="A285" s="37">
        <v>2040506</v>
      </c>
      <c r="B285" s="38" t="s">
        <v>208</v>
      </c>
      <c r="C285" s="43"/>
      <c r="D285" s="43"/>
      <c r="E285" s="44"/>
      <c r="F285" s="42">
        <f t="shared" si="8"/>
        <v>0</v>
      </c>
      <c r="G285" s="42">
        <f t="shared" si="9"/>
        <v>0</v>
      </c>
      <c r="H285" s="4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ht="15">
      <c r="A286" s="37">
        <v>2040550</v>
      </c>
      <c r="B286" s="38" t="s">
        <v>56</v>
      </c>
      <c r="C286" s="43"/>
      <c r="D286" s="43"/>
      <c r="E286" s="44"/>
      <c r="F286" s="42">
        <f t="shared" si="8"/>
        <v>0</v>
      </c>
      <c r="G286" s="42">
        <f t="shared" si="9"/>
        <v>0</v>
      </c>
      <c r="H286" s="44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1:20" ht="15">
      <c r="A287" s="37">
        <v>2040599</v>
      </c>
      <c r="B287" s="38" t="s">
        <v>209</v>
      </c>
      <c r="C287" s="43"/>
      <c r="D287" s="43"/>
      <c r="E287" s="44"/>
      <c r="F287" s="42">
        <f t="shared" si="8"/>
        <v>0</v>
      </c>
      <c r="G287" s="42">
        <f t="shared" si="9"/>
        <v>0</v>
      </c>
      <c r="H287" s="44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1:20" ht="15">
      <c r="A288" s="37">
        <v>20406</v>
      </c>
      <c r="B288" s="38" t="s">
        <v>210</v>
      </c>
      <c r="C288" s="39">
        <f>SUM(C289,C290,C291,C292,C293,C294,C295,C296,C297,C298,C299,C300,C301)</f>
        <v>506</v>
      </c>
      <c r="D288" s="39">
        <f>SUM(D289,D290,D291,D292,D293,D294,D295,D296,D297,D298,D299,D300,D301)</f>
        <v>454</v>
      </c>
      <c r="E288" s="39">
        <f>SUM(E289,E290,E291,E292,E293,E294,E295,E296,E297,E298,E299,E300,E301)</f>
        <v>485.76</v>
      </c>
      <c r="F288" s="42">
        <f t="shared" si="8"/>
        <v>0.96</v>
      </c>
      <c r="G288" s="42">
        <f t="shared" si="9"/>
        <v>1.0699559471365638</v>
      </c>
      <c r="H288" s="41">
        <f>SUM(H289,H290,H291,H292,H293,H294,H295,H296,H297,H298,H299,H300,H301)</f>
        <v>485.76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1:20" ht="15">
      <c r="A289" s="37">
        <v>2040601</v>
      </c>
      <c r="B289" s="38" t="s">
        <v>47</v>
      </c>
      <c r="C289" s="43">
        <v>430</v>
      </c>
      <c r="D289" s="43">
        <v>414</v>
      </c>
      <c r="E289" s="43">
        <v>485.76</v>
      </c>
      <c r="F289" s="42">
        <f t="shared" si="8"/>
        <v>1.1296744186046512</v>
      </c>
      <c r="G289" s="42">
        <f t="shared" si="9"/>
        <v>1.1733333333333333</v>
      </c>
      <c r="H289" s="44">
        <v>485.76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ht="15">
      <c r="A290" s="37">
        <v>2040602</v>
      </c>
      <c r="B290" s="38" t="s">
        <v>48</v>
      </c>
      <c r="C290" s="43"/>
      <c r="D290" s="43">
        <v>25</v>
      </c>
      <c r="E290" s="44"/>
      <c r="F290" s="42">
        <f t="shared" si="8"/>
        <v>0</v>
      </c>
      <c r="G290" s="42">
        <f t="shared" si="9"/>
        <v>0</v>
      </c>
      <c r="H290" s="44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1:20" ht="15">
      <c r="A291" s="37">
        <v>2040603</v>
      </c>
      <c r="B291" s="38" t="s">
        <v>49</v>
      </c>
      <c r="C291" s="43"/>
      <c r="D291" s="43"/>
      <c r="E291" s="44"/>
      <c r="F291" s="42">
        <f t="shared" si="8"/>
        <v>0</v>
      </c>
      <c r="G291" s="42">
        <f t="shared" si="9"/>
        <v>0</v>
      </c>
      <c r="H291" s="44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ht="15">
      <c r="A292" s="37">
        <v>2040604</v>
      </c>
      <c r="B292" s="38" t="s">
        <v>211</v>
      </c>
      <c r="C292" s="43"/>
      <c r="D292" s="43"/>
      <c r="E292" s="44"/>
      <c r="F292" s="42">
        <f t="shared" si="8"/>
        <v>0</v>
      </c>
      <c r="G292" s="42">
        <f t="shared" si="9"/>
        <v>0</v>
      </c>
      <c r="H292" s="44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1:20" ht="15">
      <c r="A293" s="37">
        <v>2040605</v>
      </c>
      <c r="B293" s="38" t="s">
        <v>212</v>
      </c>
      <c r="C293" s="43"/>
      <c r="D293" s="43"/>
      <c r="E293" s="44"/>
      <c r="F293" s="42">
        <f t="shared" si="8"/>
        <v>0</v>
      </c>
      <c r="G293" s="42">
        <f t="shared" si="9"/>
        <v>0</v>
      </c>
      <c r="H293" s="44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5">
      <c r="A294" s="37">
        <v>2040606</v>
      </c>
      <c r="B294" s="38" t="s">
        <v>213</v>
      </c>
      <c r="C294" s="43"/>
      <c r="D294" s="43"/>
      <c r="E294" s="44"/>
      <c r="F294" s="42">
        <f t="shared" si="8"/>
        <v>0</v>
      </c>
      <c r="G294" s="42">
        <f t="shared" si="9"/>
        <v>0</v>
      </c>
      <c r="H294" s="44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ht="15">
      <c r="A295" s="37">
        <v>2040607</v>
      </c>
      <c r="B295" s="38" t="s">
        <v>214</v>
      </c>
      <c r="C295" s="43"/>
      <c r="D295" s="43">
        <v>15</v>
      </c>
      <c r="E295" s="44"/>
      <c r="F295" s="42">
        <f t="shared" si="8"/>
        <v>0</v>
      </c>
      <c r="G295" s="42">
        <f t="shared" si="9"/>
        <v>0</v>
      </c>
      <c r="H295" s="44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1:20" ht="15">
      <c r="A296" s="37">
        <v>2040608</v>
      </c>
      <c r="B296" s="38" t="s">
        <v>215</v>
      </c>
      <c r="C296" s="43"/>
      <c r="D296" s="43"/>
      <c r="E296" s="44"/>
      <c r="F296" s="42">
        <f t="shared" si="8"/>
        <v>0</v>
      </c>
      <c r="G296" s="42">
        <f t="shared" si="9"/>
        <v>0</v>
      </c>
      <c r="H296" s="4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ht="15">
      <c r="A297" s="37">
        <v>2040610</v>
      </c>
      <c r="B297" s="38" t="s">
        <v>216</v>
      </c>
      <c r="C297" s="43"/>
      <c r="D297" s="43"/>
      <c r="E297" s="44"/>
      <c r="F297" s="42">
        <f t="shared" si="8"/>
        <v>0</v>
      </c>
      <c r="G297" s="42">
        <f t="shared" si="9"/>
        <v>0</v>
      </c>
      <c r="H297" s="4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1:20" ht="15">
      <c r="A298" s="37">
        <v>2040612</v>
      </c>
      <c r="B298" s="38" t="s">
        <v>217</v>
      </c>
      <c r="C298" s="43"/>
      <c r="D298" s="43"/>
      <c r="E298" s="44"/>
      <c r="F298" s="42">
        <f t="shared" si="8"/>
        <v>0</v>
      </c>
      <c r="G298" s="42">
        <f t="shared" si="9"/>
        <v>0</v>
      </c>
      <c r="H298" s="44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1:20" ht="15">
      <c r="A299" s="37">
        <v>2040613</v>
      </c>
      <c r="B299" s="38" t="s">
        <v>88</v>
      </c>
      <c r="C299" s="43"/>
      <c r="D299" s="43"/>
      <c r="E299" s="44"/>
      <c r="F299" s="42">
        <f t="shared" si="8"/>
        <v>0</v>
      </c>
      <c r="G299" s="42">
        <f t="shared" si="9"/>
        <v>0</v>
      </c>
      <c r="H299" s="44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1:20" ht="15">
      <c r="A300" s="37">
        <v>2040650</v>
      </c>
      <c r="B300" s="38" t="s">
        <v>56</v>
      </c>
      <c r="C300" s="43"/>
      <c r="D300" s="43"/>
      <c r="E300" s="44"/>
      <c r="F300" s="42">
        <f t="shared" si="8"/>
        <v>0</v>
      </c>
      <c r="G300" s="42">
        <f t="shared" si="9"/>
        <v>0</v>
      </c>
      <c r="H300" s="44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1:20" ht="15">
      <c r="A301" s="37">
        <v>2040699</v>
      </c>
      <c r="B301" s="38" t="s">
        <v>218</v>
      </c>
      <c r="C301" s="43">
        <v>76</v>
      </c>
      <c r="D301" s="43"/>
      <c r="E301" s="44"/>
      <c r="F301" s="42">
        <f t="shared" si="8"/>
        <v>0</v>
      </c>
      <c r="G301" s="42">
        <f t="shared" si="9"/>
        <v>0</v>
      </c>
      <c r="H301" s="4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1:20" ht="15">
      <c r="A302" s="37">
        <v>20407</v>
      </c>
      <c r="B302" s="38" t="s">
        <v>219</v>
      </c>
      <c r="C302" s="39">
        <f>SUM(C303,C304,C305,C306,C307,C308,C309,C310,C311)</f>
        <v>0</v>
      </c>
      <c r="D302" s="39">
        <f>SUM(D303,D304,D305,D306,D307,D308,D309,D310,D311)</f>
        <v>0</v>
      </c>
      <c r="E302" s="39">
        <f>SUM(E303,E304,E305,E306,E307,E308,E309,E310,E311)</f>
        <v>0</v>
      </c>
      <c r="F302" s="42">
        <f t="shared" si="8"/>
        <v>0</v>
      </c>
      <c r="G302" s="42">
        <f t="shared" si="9"/>
        <v>0</v>
      </c>
      <c r="H302" s="41">
        <f>SUM(H303,H304,H305,H306,H307,H308,H309,H310,H311)</f>
        <v>0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1:20" ht="15">
      <c r="A303" s="37">
        <v>2040701</v>
      </c>
      <c r="B303" s="38" t="s">
        <v>47</v>
      </c>
      <c r="C303" s="43"/>
      <c r="D303" s="43"/>
      <c r="E303" s="43"/>
      <c r="F303" s="42">
        <f t="shared" si="8"/>
        <v>0</v>
      </c>
      <c r="G303" s="42">
        <f t="shared" si="9"/>
        <v>0</v>
      </c>
      <c r="H303" s="4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ht="15">
      <c r="A304" s="37">
        <v>2040702</v>
      </c>
      <c r="B304" s="38" t="s">
        <v>48</v>
      </c>
      <c r="C304" s="43"/>
      <c r="D304" s="43"/>
      <c r="E304" s="44"/>
      <c r="F304" s="42">
        <f t="shared" si="8"/>
        <v>0</v>
      </c>
      <c r="G304" s="42">
        <f t="shared" si="9"/>
        <v>0</v>
      </c>
      <c r="H304" s="4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ht="15">
      <c r="A305" s="37">
        <v>2040703</v>
      </c>
      <c r="B305" s="38" t="s">
        <v>49</v>
      </c>
      <c r="C305" s="43"/>
      <c r="D305" s="43"/>
      <c r="E305" s="44"/>
      <c r="F305" s="42">
        <f t="shared" si="8"/>
        <v>0</v>
      </c>
      <c r="G305" s="42">
        <f t="shared" si="9"/>
        <v>0</v>
      </c>
      <c r="H305" s="4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ht="15">
      <c r="A306" s="37">
        <v>2040704</v>
      </c>
      <c r="B306" s="38" t="s">
        <v>220</v>
      </c>
      <c r="C306" s="43"/>
      <c r="D306" s="43"/>
      <c r="E306" s="44"/>
      <c r="F306" s="42">
        <f t="shared" si="8"/>
        <v>0</v>
      </c>
      <c r="G306" s="42">
        <f t="shared" si="9"/>
        <v>0</v>
      </c>
      <c r="H306" s="4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ht="15">
      <c r="A307" s="37">
        <v>2040705</v>
      </c>
      <c r="B307" s="38" t="s">
        <v>221</v>
      </c>
      <c r="C307" s="43"/>
      <c r="D307" s="43"/>
      <c r="E307" s="44"/>
      <c r="F307" s="42">
        <f t="shared" si="8"/>
        <v>0</v>
      </c>
      <c r="G307" s="42">
        <f t="shared" si="9"/>
        <v>0</v>
      </c>
      <c r="H307" s="4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1:20" ht="15">
      <c r="A308" s="37">
        <v>2040706</v>
      </c>
      <c r="B308" s="38" t="s">
        <v>222</v>
      </c>
      <c r="C308" s="43"/>
      <c r="D308" s="43"/>
      <c r="E308" s="44"/>
      <c r="F308" s="42">
        <f t="shared" si="8"/>
        <v>0</v>
      </c>
      <c r="G308" s="42">
        <f t="shared" si="9"/>
        <v>0</v>
      </c>
      <c r="H308" s="4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1:20" ht="15">
      <c r="A309" s="37">
        <v>2040707</v>
      </c>
      <c r="B309" s="38" t="s">
        <v>88</v>
      </c>
      <c r="C309" s="43"/>
      <c r="D309" s="43"/>
      <c r="E309" s="44"/>
      <c r="F309" s="42">
        <f t="shared" si="8"/>
        <v>0</v>
      </c>
      <c r="G309" s="42">
        <f t="shared" si="9"/>
        <v>0</v>
      </c>
      <c r="H309" s="4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ht="15">
      <c r="A310" s="37">
        <v>2040750</v>
      </c>
      <c r="B310" s="38" t="s">
        <v>56</v>
      </c>
      <c r="C310" s="43"/>
      <c r="D310" s="43"/>
      <c r="E310" s="44"/>
      <c r="F310" s="42">
        <f t="shared" si="8"/>
        <v>0</v>
      </c>
      <c r="G310" s="42">
        <f t="shared" si="9"/>
        <v>0</v>
      </c>
      <c r="H310" s="4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ht="15">
      <c r="A311" s="37">
        <v>2040799</v>
      </c>
      <c r="B311" s="38" t="s">
        <v>223</v>
      </c>
      <c r="C311" s="43"/>
      <c r="D311" s="43"/>
      <c r="E311" s="44"/>
      <c r="F311" s="42">
        <f t="shared" si="8"/>
        <v>0</v>
      </c>
      <c r="G311" s="42">
        <f t="shared" si="9"/>
        <v>0</v>
      </c>
      <c r="H311" s="4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1:20" ht="15">
      <c r="A312" s="37">
        <v>20408</v>
      </c>
      <c r="B312" s="38" t="s">
        <v>224</v>
      </c>
      <c r="C312" s="39">
        <f>SUM(C313,C314,C315,C316,C317,C318,C319,C320,C321)</f>
        <v>0</v>
      </c>
      <c r="D312" s="39">
        <f>SUM(D313,D314,D315,D316,D317,D318,D319,D320,D321)</f>
        <v>0</v>
      </c>
      <c r="E312" s="39">
        <f>SUM(E313,E314,E315,E316,E317,E318,E319,E320,E321)</f>
        <v>0</v>
      </c>
      <c r="F312" s="42">
        <f t="shared" si="8"/>
        <v>0</v>
      </c>
      <c r="G312" s="42">
        <f t="shared" si="9"/>
        <v>0</v>
      </c>
      <c r="H312" s="41">
        <f>SUM(H313,H314,H315,H316,H317,H318,H319,H320,H321)</f>
        <v>0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1:20" ht="15">
      <c r="A313" s="37">
        <v>2040801</v>
      </c>
      <c r="B313" s="38" t="s">
        <v>47</v>
      </c>
      <c r="C313" s="43"/>
      <c r="D313" s="43"/>
      <c r="E313" s="43"/>
      <c r="F313" s="42">
        <f t="shared" si="8"/>
        <v>0</v>
      </c>
      <c r="G313" s="42">
        <f t="shared" si="9"/>
        <v>0</v>
      </c>
      <c r="H313" s="4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1:20" ht="15">
      <c r="A314" s="37">
        <v>2040802</v>
      </c>
      <c r="B314" s="38" t="s">
        <v>48</v>
      </c>
      <c r="C314" s="43"/>
      <c r="D314" s="43"/>
      <c r="E314" s="44"/>
      <c r="F314" s="42">
        <f t="shared" si="8"/>
        <v>0</v>
      </c>
      <c r="G314" s="42">
        <f t="shared" si="9"/>
        <v>0</v>
      </c>
      <c r="H314" s="4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ht="15">
      <c r="A315" s="37">
        <v>2040803</v>
      </c>
      <c r="B315" s="38" t="s">
        <v>49</v>
      </c>
      <c r="C315" s="43"/>
      <c r="D315" s="43"/>
      <c r="E315" s="44"/>
      <c r="F315" s="42">
        <f t="shared" si="8"/>
        <v>0</v>
      </c>
      <c r="G315" s="42">
        <f t="shared" si="9"/>
        <v>0</v>
      </c>
      <c r="H315" s="4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1:20" ht="15">
      <c r="A316" s="37">
        <v>2040804</v>
      </c>
      <c r="B316" s="38" t="s">
        <v>225</v>
      </c>
      <c r="C316" s="43"/>
      <c r="D316" s="43"/>
      <c r="E316" s="44"/>
      <c r="F316" s="42">
        <f t="shared" si="8"/>
        <v>0</v>
      </c>
      <c r="G316" s="42">
        <f t="shared" si="9"/>
        <v>0</v>
      </c>
      <c r="H316" s="4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1:20" ht="15">
      <c r="A317" s="37">
        <v>2040805</v>
      </c>
      <c r="B317" s="38" t="s">
        <v>226</v>
      </c>
      <c r="C317" s="43"/>
      <c r="D317" s="43"/>
      <c r="E317" s="44"/>
      <c r="F317" s="42">
        <f t="shared" si="8"/>
        <v>0</v>
      </c>
      <c r="G317" s="42">
        <f t="shared" si="9"/>
        <v>0</v>
      </c>
      <c r="H317" s="44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ht="15">
      <c r="A318" s="37">
        <v>2040806</v>
      </c>
      <c r="B318" s="38" t="s">
        <v>227</v>
      </c>
      <c r="C318" s="43"/>
      <c r="D318" s="43"/>
      <c r="E318" s="44"/>
      <c r="F318" s="42">
        <f t="shared" si="8"/>
        <v>0</v>
      </c>
      <c r="G318" s="42">
        <f t="shared" si="9"/>
        <v>0</v>
      </c>
      <c r="H318" s="44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ht="15">
      <c r="A319" s="37">
        <v>2040807</v>
      </c>
      <c r="B319" s="38" t="s">
        <v>88</v>
      </c>
      <c r="C319" s="43"/>
      <c r="D319" s="43"/>
      <c r="E319" s="44"/>
      <c r="F319" s="42">
        <f t="shared" si="8"/>
        <v>0</v>
      </c>
      <c r="G319" s="42">
        <f t="shared" si="9"/>
        <v>0</v>
      </c>
      <c r="H319" s="44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1:20" ht="15">
      <c r="A320" s="37">
        <v>2040850</v>
      </c>
      <c r="B320" s="38" t="s">
        <v>56</v>
      </c>
      <c r="C320" s="43"/>
      <c r="D320" s="43"/>
      <c r="E320" s="44"/>
      <c r="F320" s="42">
        <f t="shared" si="8"/>
        <v>0</v>
      </c>
      <c r="G320" s="42">
        <f t="shared" si="9"/>
        <v>0</v>
      </c>
      <c r="H320" s="44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ht="15">
      <c r="A321" s="37">
        <v>2040899</v>
      </c>
      <c r="B321" s="38" t="s">
        <v>228</v>
      </c>
      <c r="C321" s="43"/>
      <c r="D321" s="43"/>
      <c r="E321" s="44"/>
      <c r="F321" s="42">
        <f t="shared" si="8"/>
        <v>0</v>
      </c>
      <c r="G321" s="42">
        <f t="shared" si="9"/>
        <v>0</v>
      </c>
      <c r="H321" s="44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15">
      <c r="A322" s="37">
        <v>20409</v>
      </c>
      <c r="B322" s="38" t="s">
        <v>229</v>
      </c>
      <c r="C322" s="39">
        <f>SUM(C323,C324,C325,C326,C327,C328,C329)</f>
        <v>0</v>
      </c>
      <c r="D322" s="39">
        <f>SUM(D323,D324,D325,D326,D327,D328,D329)</f>
        <v>0</v>
      </c>
      <c r="E322" s="39">
        <f>SUM(E323,E324,E325,E326,E327,E328,E329)</f>
        <v>0</v>
      </c>
      <c r="F322" s="42">
        <f t="shared" si="8"/>
        <v>0</v>
      </c>
      <c r="G322" s="42">
        <f t="shared" si="9"/>
        <v>0</v>
      </c>
      <c r="H322" s="41">
        <f>SUM(H323,H324,H325,H326,H327,H328,H329)</f>
        <v>0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ht="15">
      <c r="A323" s="37">
        <v>2040901</v>
      </c>
      <c r="B323" s="38" t="s">
        <v>47</v>
      </c>
      <c r="C323" s="43"/>
      <c r="D323" s="43"/>
      <c r="E323" s="43"/>
      <c r="F323" s="42">
        <f t="shared" si="8"/>
        <v>0</v>
      </c>
      <c r="G323" s="42">
        <f t="shared" si="9"/>
        <v>0</v>
      </c>
      <c r="H323" s="44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ht="15">
      <c r="A324" s="37">
        <v>2040902</v>
      </c>
      <c r="B324" s="38" t="s">
        <v>48</v>
      </c>
      <c r="C324" s="43"/>
      <c r="D324" s="43"/>
      <c r="E324" s="44"/>
      <c r="F324" s="42">
        <f t="shared" si="8"/>
        <v>0</v>
      </c>
      <c r="G324" s="42">
        <f t="shared" si="9"/>
        <v>0</v>
      </c>
      <c r="H324" s="44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ht="15">
      <c r="A325" s="37">
        <v>2040903</v>
      </c>
      <c r="B325" s="38" t="s">
        <v>49</v>
      </c>
      <c r="C325" s="43"/>
      <c r="D325" s="43"/>
      <c r="E325" s="44"/>
      <c r="F325" s="42">
        <f t="shared" si="8"/>
        <v>0</v>
      </c>
      <c r="G325" s="42">
        <f t="shared" si="9"/>
        <v>0</v>
      </c>
      <c r="H325" s="44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ht="15">
      <c r="A326" s="37">
        <v>2040904</v>
      </c>
      <c r="B326" s="38" t="s">
        <v>230</v>
      </c>
      <c r="C326" s="43"/>
      <c r="D326" s="43"/>
      <c r="E326" s="44"/>
      <c r="F326" s="42">
        <f aca="true" t="shared" si="10" ref="F326:F389">_xlfn.IFERROR(E326/C326,0)</f>
        <v>0</v>
      </c>
      <c r="G326" s="42">
        <f aca="true" t="shared" si="11" ref="G326:G389">_xlfn.IFERROR(E326/D326,0)</f>
        <v>0</v>
      </c>
      <c r="H326" s="44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0" ht="15">
      <c r="A327" s="37">
        <v>2040905</v>
      </c>
      <c r="B327" s="38" t="s">
        <v>231</v>
      </c>
      <c r="C327" s="43"/>
      <c r="D327" s="43"/>
      <c r="E327" s="44"/>
      <c r="F327" s="42">
        <f t="shared" si="10"/>
        <v>0</v>
      </c>
      <c r="G327" s="42">
        <f t="shared" si="11"/>
        <v>0</v>
      </c>
      <c r="H327" s="44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0" ht="15">
      <c r="A328" s="37">
        <v>2040950</v>
      </c>
      <c r="B328" s="38" t="s">
        <v>56</v>
      </c>
      <c r="C328" s="43"/>
      <c r="D328" s="43"/>
      <c r="E328" s="44"/>
      <c r="F328" s="42">
        <f t="shared" si="10"/>
        <v>0</v>
      </c>
      <c r="G328" s="42">
        <f t="shared" si="11"/>
        <v>0</v>
      </c>
      <c r="H328" s="44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0" ht="15">
      <c r="A329" s="37">
        <v>2040999</v>
      </c>
      <c r="B329" s="38" t="s">
        <v>232</v>
      </c>
      <c r="C329" s="43"/>
      <c r="D329" s="43"/>
      <c r="E329" s="44"/>
      <c r="F329" s="42">
        <f t="shared" si="10"/>
        <v>0</v>
      </c>
      <c r="G329" s="42">
        <f t="shared" si="11"/>
        <v>0</v>
      </c>
      <c r="H329" s="44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ht="15">
      <c r="A330" s="37">
        <v>20410</v>
      </c>
      <c r="B330" s="38" t="s">
        <v>233</v>
      </c>
      <c r="C330" s="39">
        <f>SUM(C331,C332,C333,C334,C335)</f>
        <v>0</v>
      </c>
      <c r="D330" s="39">
        <f>SUM(D331,D332,D333,D334,D335)</f>
        <v>0</v>
      </c>
      <c r="E330" s="39">
        <f>SUM(E331,E332,E333,E334,E335)</f>
        <v>0</v>
      </c>
      <c r="F330" s="42">
        <f t="shared" si="10"/>
        <v>0</v>
      </c>
      <c r="G330" s="42">
        <f t="shared" si="11"/>
        <v>0</v>
      </c>
      <c r="H330" s="41">
        <f>SUM(H331,H332,H333,H334,H335)</f>
        <v>0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0" ht="15">
      <c r="A331" s="37">
        <v>2041001</v>
      </c>
      <c r="B331" s="38" t="s">
        <v>47</v>
      </c>
      <c r="C331" s="43"/>
      <c r="D331" s="43"/>
      <c r="E331" s="43"/>
      <c r="F331" s="42">
        <f t="shared" si="10"/>
        <v>0</v>
      </c>
      <c r="G331" s="42">
        <f t="shared" si="11"/>
        <v>0</v>
      </c>
      <c r="H331" s="44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ht="15">
      <c r="A332" s="37">
        <v>2041002</v>
      </c>
      <c r="B332" s="38" t="s">
        <v>48</v>
      </c>
      <c r="C332" s="43"/>
      <c r="D332" s="43"/>
      <c r="E332" s="44"/>
      <c r="F332" s="42">
        <f t="shared" si="10"/>
        <v>0</v>
      </c>
      <c r="G332" s="42">
        <f t="shared" si="11"/>
        <v>0</v>
      </c>
      <c r="H332" s="44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ht="15">
      <c r="A333" s="37">
        <v>2041006</v>
      </c>
      <c r="B333" s="38" t="s">
        <v>88</v>
      </c>
      <c r="C333" s="43"/>
      <c r="D333" s="43"/>
      <c r="E333" s="44"/>
      <c r="F333" s="42">
        <f t="shared" si="10"/>
        <v>0</v>
      </c>
      <c r="G333" s="42">
        <f t="shared" si="11"/>
        <v>0</v>
      </c>
      <c r="H333" s="44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1:20" ht="15">
      <c r="A334" s="37">
        <v>2041007</v>
      </c>
      <c r="B334" s="38" t="s">
        <v>234</v>
      </c>
      <c r="C334" s="43"/>
      <c r="D334" s="43"/>
      <c r="E334" s="44"/>
      <c r="F334" s="42">
        <f t="shared" si="10"/>
        <v>0</v>
      </c>
      <c r="G334" s="42">
        <f t="shared" si="11"/>
        <v>0</v>
      </c>
      <c r="H334" s="44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ht="15">
      <c r="A335" s="37">
        <v>2041099</v>
      </c>
      <c r="B335" s="38" t="s">
        <v>235</v>
      </c>
      <c r="C335" s="43"/>
      <c r="D335" s="43"/>
      <c r="E335" s="44"/>
      <c r="F335" s="42">
        <f t="shared" si="10"/>
        <v>0</v>
      </c>
      <c r="G335" s="42">
        <f t="shared" si="11"/>
        <v>0</v>
      </c>
      <c r="H335" s="44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ht="15">
      <c r="A336" s="37">
        <v>20499</v>
      </c>
      <c r="B336" s="38" t="s">
        <v>236</v>
      </c>
      <c r="C336" s="39">
        <f>SUM(C337,C338)</f>
        <v>0</v>
      </c>
      <c r="D336" s="39">
        <f>SUM(D337,D338)</f>
        <v>0</v>
      </c>
      <c r="E336" s="39">
        <f>SUM(E337,E338)</f>
        <v>0</v>
      </c>
      <c r="F336" s="42">
        <f t="shared" si="10"/>
        <v>0</v>
      </c>
      <c r="G336" s="42">
        <f t="shared" si="11"/>
        <v>0</v>
      </c>
      <c r="H336" s="41">
        <f>SUM(H337,H338)</f>
        <v>0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ht="15">
      <c r="A337" s="37">
        <v>2049902</v>
      </c>
      <c r="B337" s="38" t="s">
        <v>237</v>
      </c>
      <c r="C337" s="43"/>
      <c r="D337" s="43"/>
      <c r="E337" s="43"/>
      <c r="F337" s="42">
        <f t="shared" si="10"/>
        <v>0</v>
      </c>
      <c r="G337" s="42">
        <f t="shared" si="11"/>
        <v>0</v>
      </c>
      <c r="H337" s="44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1:20" ht="15">
      <c r="A338" s="37">
        <v>2049999</v>
      </c>
      <c r="B338" s="38" t="s">
        <v>238</v>
      </c>
      <c r="C338" s="43"/>
      <c r="D338" s="43"/>
      <c r="E338" s="43"/>
      <c r="F338" s="42">
        <f t="shared" si="10"/>
        <v>0</v>
      </c>
      <c r="G338" s="42">
        <f t="shared" si="11"/>
        <v>0</v>
      </c>
      <c r="H338" s="44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ht="15">
      <c r="A339" s="37">
        <v>205</v>
      </c>
      <c r="B339" s="38" t="s">
        <v>239</v>
      </c>
      <c r="C339" s="39">
        <f>SUM(C340,C345,C352,C358,C364,C368,C372,C376,C382,C389)</f>
        <v>41135</v>
      </c>
      <c r="D339" s="41">
        <f>SUM(D340,D345,D352,D358,D364,D368,D372,D376,D382,D389)</f>
        <v>43984</v>
      </c>
      <c r="E339" s="41">
        <f>SUM(E340,E345,E352,E358,E364,E368,E372,E376,E382,E389)</f>
        <v>37869.03</v>
      </c>
      <c r="F339" s="42">
        <f t="shared" si="10"/>
        <v>0.9206036222195211</v>
      </c>
      <c r="G339" s="42">
        <f t="shared" si="11"/>
        <v>0.8609728537650054</v>
      </c>
      <c r="H339" s="41">
        <f>SUM(H340,H345,H352,H358,H364,H368,H372,H376,H382,H389)</f>
        <v>37869.03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1:20" ht="15">
      <c r="A340" s="37">
        <v>20501</v>
      </c>
      <c r="B340" s="38" t="s">
        <v>240</v>
      </c>
      <c r="C340" s="39">
        <f>SUM(C341,C342,C343,C344)</f>
        <v>1043</v>
      </c>
      <c r="D340" s="39">
        <f>SUM(D341,D342,D343,D344)</f>
        <v>1004</v>
      </c>
      <c r="E340" s="39">
        <f>SUM(E341,E342,E343,E344)</f>
        <v>1111.3600000000001</v>
      </c>
      <c r="F340" s="42">
        <f t="shared" si="10"/>
        <v>1.0655417066155322</v>
      </c>
      <c r="G340" s="42">
        <f t="shared" si="11"/>
        <v>1.1069322709163347</v>
      </c>
      <c r="H340" s="41">
        <f>SUM(H341,H342,H343,H344)</f>
        <v>1111.3600000000001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1:20" ht="15">
      <c r="A341" s="37">
        <v>2050101</v>
      </c>
      <c r="B341" s="38" t="s">
        <v>47</v>
      </c>
      <c r="C341" s="43">
        <v>313</v>
      </c>
      <c r="D341" s="43">
        <v>320</v>
      </c>
      <c r="E341" s="43">
        <v>233.19</v>
      </c>
      <c r="F341" s="42">
        <f t="shared" si="10"/>
        <v>0.7450159744408945</v>
      </c>
      <c r="G341" s="42">
        <f t="shared" si="11"/>
        <v>0.72871875</v>
      </c>
      <c r="H341" s="44">
        <v>233.19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1:20" ht="15">
      <c r="A342" s="37">
        <v>2050102</v>
      </c>
      <c r="B342" s="38" t="s">
        <v>48</v>
      </c>
      <c r="C342" s="43">
        <v>5</v>
      </c>
      <c r="D342" s="43">
        <v>5</v>
      </c>
      <c r="E342" s="44">
        <v>230.45</v>
      </c>
      <c r="F342" s="42">
        <f t="shared" si="10"/>
        <v>46.089999999999996</v>
      </c>
      <c r="G342" s="42">
        <f t="shared" si="11"/>
        <v>46.089999999999996</v>
      </c>
      <c r="H342" s="44">
        <v>230.45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1:20" ht="15">
      <c r="A343" s="37">
        <v>2050103</v>
      </c>
      <c r="B343" s="38" t="s">
        <v>49</v>
      </c>
      <c r="C343" s="43"/>
      <c r="D343" s="43"/>
      <c r="E343" s="44"/>
      <c r="F343" s="42">
        <f t="shared" si="10"/>
        <v>0</v>
      </c>
      <c r="G343" s="42">
        <f t="shared" si="11"/>
        <v>0</v>
      </c>
      <c r="H343" s="44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1:20" ht="15">
      <c r="A344" s="37">
        <v>2050199</v>
      </c>
      <c r="B344" s="38" t="s">
        <v>241</v>
      </c>
      <c r="C344" s="43">
        <v>725</v>
      </c>
      <c r="D344" s="43">
        <v>679</v>
      </c>
      <c r="E344" s="44">
        <v>647.72</v>
      </c>
      <c r="F344" s="42">
        <f t="shared" si="10"/>
        <v>0.8934068965517242</v>
      </c>
      <c r="G344" s="42">
        <f t="shared" si="11"/>
        <v>0.9539322533136967</v>
      </c>
      <c r="H344" s="44">
        <v>647.72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1:20" ht="15">
      <c r="A345" s="37">
        <v>20502</v>
      </c>
      <c r="B345" s="38" t="s">
        <v>242</v>
      </c>
      <c r="C345" s="39">
        <f>SUM(C346,C347,C348,C349,C350,C351)</f>
        <v>37120</v>
      </c>
      <c r="D345" s="39">
        <f>SUM(D346,D347,D348,D349,D350,D351)</f>
        <v>39324</v>
      </c>
      <c r="E345" s="39">
        <f>SUM(E346,E347,E348,E349,E350,E351)</f>
        <v>33651.729999999996</v>
      </c>
      <c r="F345" s="42">
        <f t="shared" si="10"/>
        <v>0.9065660021551724</v>
      </c>
      <c r="G345" s="42">
        <f t="shared" si="11"/>
        <v>0.8557555182585698</v>
      </c>
      <c r="H345" s="41">
        <f>SUM(H346,H347,H348,H349,H350,H351)</f>
        <v>33651.729999999996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1:20" ht="15">
      <c r="A346" s="37">
        <v>2050201</v>
      </c>
      <c r="B346" s="38" t="s">
        <v>243</v>
      </c>
      <c r="C346" s="43"/>
      <c r="D346" s="43">
        <v>424</v>
      </c>
      <c r="E346" s="43"/>
      <c r="F346" s="42">
        <f t="shared" si="10"/>
        <v>0</v>
      </c>
      <c r="G346" s="42">
        <f t="shared" si="11"/>
        <v>0</v>
      </c>
      <c r="H346" s="44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1:20" ht="15">
      <c r="A347" s="37">
        <v>2050202</v>
      </c>
      <c r="B347" s="38" t="s">
        <v>244</v>
      </c>
      <c r="C347" s="43">
        <v>16393</v>
      </c>
      <c r="D347" s="43">
        <v>17167</v>
      </c>
      <c r="E347" s="44">
        <v>12467</v>
      </c>
      <c r="F347" s="42">
        <f t="shared" si="10"/>
        <v>0.76050753370341</v>
      </c>
      <c r="G347" s="42">
        <f t="shared" si="11"/>
        <v>0.7262189083707112</v>
      </c>
      <c r="H347" s="44">
        <v>12467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ht="15">
      <c r="A348" s="37">
        <v>2050203</v>
      </c>
      <c r="B348" s="38" t="s">
        <v>245</v>
      </c>
      <c r="C348" s="43">
        <v>16330</v>
      </c>
      <c r="D348" s="43">
        <v>17649</v>
      </c>
      <c r="E348" s="44">
        <v>17576.12</v>
      </c>
      <c r="F348" s="42">
        <f t="shared" si="10"/>
        <v>1.0763086344151866</v>
      </c>
      <c r="G348" s="42">
        <f t="shared" si="11"/>
        <v>0.9958705875687007</v>
      </c>
      <c r="H348" s="44">
        <v>17576.12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ht="15">
      <c r="A349" s="37">
        <v>2050204</v>
      </c>
      <c r="B349" s="38" t="s">
        <v>246</v>
      </c>
      <c r="C349" s="43">
        <v>3809</v>
      </c>
      <c r="D349" s="43">
        <v>4084</v>
      </c>
      <c r="E349" s="44">
        <v>3608.61</v>
      </c>
      <c r="F349" s="42">
        <f t="shared" si="10"/>
        <v>0.9473903911787871</v>
      </c>
      <c r="G349" s="42">
        <f t="shared" si="11"/>
        <v>0.8835969637610186</v>
      </c>
      <c r="H349" s="44">
        <v>3608.61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ht="15">
      <c r="A350" s="37">
        <v>2050205</v>
      </c>
      <c r="B350" s="38" t="s">
        <v>247</v>
      </c>
      <c r="C350" s="43"/>
      <c r="D350" s="43"/>
      <c r="E350" s="44"/>
      <c r="F350" s="42">
        <f t="shared" si="10"/>
        <v>0</v>
      </c>
      <c r="G350" s="42">
        <f t="shared" si="11"/>
        <v>0</v>
      </c>
      <c r="H350" s="44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ht="15">
      <c r="A351" s="37">
        <v>2050299</v>
      </c>
      <c r="B351" s="38" t="s">
        <v>248</v>
      </c>
      <c r="C351" s="43">
        <v>588</v>
      </c>
      <c r="D351" s="43"/>
      <c r="E351" s="44"/>
      <c r="F351" s="42">
        <f t="shared" si="10"/>
        <v>0</v>
      </c>
      <c r="G351" s="42">
        <f t="shared" si="11"/>
        <v>0</v>
      </c>
      <c r="H351" s="44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ht="15">
      <c r="A352" s="37">
        <v>20503</v>
      </c>
      <c r="B352" s="38" t="s">
        <v>249</v>
      </c>
      <c r="C352" s="39">
        <f>SUM(C353,C354,C355,C356,C357)</f>
        <v>789</v>
      </c>
      <c r="D352" s="39">
        <f>SUM(D353,D354,D355,D356,D357)</f>
        <v>978</v>
      </c>
      <c r="E352" s="39">
        <f>SUM(E353,E354,E355,E356,E357)</f>
        <v>711.29</v>
      </c>
      <c r="F352" s="42">
        <f t="shared" si="10"/>
        <v>0.9015082382762991</v>
      </c>
      <c r="G352" s="42">
        <f t="shared" si="11"/>
        <v>0.7272903885480573</v>
      </c>
      <c r="H352" s="41">
        <f>SUM(H353,H354,H355,H356,H357)</f>
        <v>711.29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ht="15">
      <c r="A353" s="37">
        <v>2050301</v>
      </c>
      <c r="B353" s="38" t="s">
        <v>250</v>
      </c>
      <c r="C353" s="43"/>
      <c r="D353" s="43"/>
      <c r="E353" s="43"/>
      <c r="F353" s="42">
        <f t="shared" si="10"/>
        <v>0</v>
      </c>
      <c r="G353" s="42">
        <f t="shared" si="11"/>
        <v>0</v>
      </c>
      <c r="H353" s="44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ht="15">
      <c r="A354" s="37">
        <v>2050302</v>
      </c>
      <c r="B354" s="38" t="s">
        <v>251</v>
      </c>
      <c r="C354" s="43">
        <v>789</v>
      </c>
      <c r="D354" s="43">
        <v>978</v>
      </c>
      <c r="E354" s="44">
        <v>711.29</v>
      </c>
      <c r="F354" s="42">
        <f t="shared" si="10"/>
        <v>0.9015082382762991</v>
      </c>
      <c r="G354" s="42">
        <f t="shared" si="11"/>
        <v>0.7272903885480573</v>
      </c>
      <c r="H354" s="44">
        <v>711.29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1:20" ht="15">
      <c r="A355" s="37">
        <v>2050303</v>
      </c>
      <c r="B355" s="38" t="s">
        <v>252</v>
      </c>
      <c r="C355" s="43"/>
      <c r="D355" s="43"/>
      <c r="E355" s="44"/>
      <c r="F355" s="42">
        <f t="shared" si="10"/>
        <v>0</v>
      </c>
      <c r="G355" s="42">
        <f t="shared" si="11"/>
        <v>0</v>
      </c>
      <c r="H355" s="44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1:20" ht="15">
      <c r="A356" s="37">
        <v>2050305</v>
      </c>
      <c r="B356" s="38" t="s">
        <v>253</v>
      </c>
      <c r="C356" s="43"/>
      <c r="D356" s="43"/>
      <c r="E356" s="44"/>
      <c r="F356" s="42">
        <f t="shared" si="10"/>
        <v>0</v>
      </c>
      <c r="G356" s="42">
        <f t="shared" si="11"/>
        <v>0</v>
      </c>
      <c r="H356" s="44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0" ht="15">
      <c r="A357" s="37">
        <v>2050399</v>
      </c>
      <c r="B357" s="38" t="s">
        <v>254</v>
      </c>
      <c r="C357" s="43"/>
      <c r="D357" s="43"/>
      <c r="E357" s="44"/>
      <c r="F357" s="42">
        <f t="shared" si="10"/>
        <v>0</v>
      </c>
      <c r="G357" s="42">
        <f t="shared" si="11"/>
        <v>0</v>
      </c>
      <c r="H357" s="44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1:20" ht="15">
      <c r="A358" s="37">
        <v>20504</v>
      </c>
      <c r="B358" s="38" t="s">
        <v>255</v>
      </c>
      <c r="C358" s="39">
        <f>SUM(C359,C360,C361,C362,C363)</f>
        <v>0</v>
      </c>
      <c r="D358" s="39">
        <f>SUM(D359,D360,D361,D362,D363)</f>
        <v>0</v>
      </c>
      <c r="E358" s="39">
        <f>SUM(E359,E360,E361,E362,E363)</f>
        <v>0</v>
      </c>
      <c r="F358" s="42">
        <f t="shared" si="10"/>
        <v>0</v>
      </c>
      <c r="G358" s="42">
        <f t="shared" si="11"/>
        <v>0</v>
      </c>
      <c r="H358" s="41">
        <f>SUM(H359,H360,H361,H362,H363)</f>
        <v>0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1:20" ht="15">
      <c r="A359" s="37">
        <v>2050401</v>
      </c>
      <c r="B359" s="38" t="s">
        <v>256</v>
      </c>
      <c r="C359" s="43"/>
      <c r="D359" s="43"/>
      <c r="E359" s="43"/>
      <c r="F359" s="42">
        <f t="shared" si="10"/>
        <v>0</v>
      </c>
      <c r="G359" s="42">
        <f t="shared" si="11"/>
        <v>0</v>
      </c>
      <c r="H359" s="44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1:20" ht="15">
      <c r="A360" s="37">
        <v>2050402</v>
      </c>
      <c r="B360" s="38" t="s">
        <v>257</v>
      </c>
      <c r="C360" s="43"/>
      <c r="D360" s="43"/>
      <c r="E360" s="44"/>
      <c r="F360" s="42">
        <f t="shared" si="10"/>
        <v>0</v>
      </c>
      <c r="G360" s="42">
        <f t="shared" si="11"/>
        <v>0</v>
      </c>
      <c r="H360" s="44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1:20" ht="15">
      <c r="A361" s="37">
        <v>2050403</v>
      </c>
      <c r="B361" s="38" t="s">
        <v>258</v>
      </c>
      <c r="C361" s="43"/>
      <c r="D361" s="43"/>
      <c r="E361" s="44"/>
      <c r="F361" s="42">
        <f t="shared" si="10"/>
        <v>0</v>
      </c>
      <c r="G361" s="42">
        <f t="shared" si="11"/>
        <v>0</v>
      </c>
      <c r="H361" s="44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1:20" ht="15">
      <c r="A362" s="37">
        <v>2050404</v>
      </c>
      <c r="B362" s="38" t="s">
        <v>259</v>
      </c>
      <c r="C362" s="43"/>
      <c r="D362" s="43"/>
      <c r="E362" s="44"/>
      <c r="F362" s="42">
        <f t="shared" si="10"/>
        <v>0</v>
      </c>
      <c r="G362" s="42">
        <f t="shared" si="11"/>
        <v>0</v>
      </c>
      <c r="H362" s="44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1:20" ht="15">
      <c r="A363" s="37">
        <v>2050499</v>
      </c>
      <c r="B363" s="38" t="s">
        <v>260</v>
      </c>
      <c r="C363" s="43"/>
      <c r="D363" s="43"/>
      <c r="E363" s="44"/>
      <c r="F363" s="42">
        <f t="shared" si="10"/>
        <v>0</v>
      </c>
      <c r="G363" s="42">
        <f t="shared" si="11"/>
        <v>0</v>
      </c>
      <c r="H363" s="44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1:20" ht="15">
      <c r="A364" s="37">
        <v>20505</v>
      </c>
      <c r="B364" s="38" t="s">
        <v>261</v>
      </c>
      <c r="C364" s="39">
        <f>SUM(C365,C366,C367)</f>
        <v>0</v>
      </c>
      <c r="D364" s="39">
        <f>SUM(D365,D366,D367)</f>
        <v>0</v>
      </c>
      <c r="E364" s="39">
        <f>SUM(E365,E366,E367)</f>
        <v>0</v>
      </c>
      <c r="F364" s="42">
        <f t="shared" si="10"/>
        <v>0</v>
      </c>
      <c r="G364" s="42">
        <f t="shared" si="11"/>
        <v>0</v>
      </c>
      <c r="H364" s="41">
        <f>SUM(H365,H366,H367)</f>
        <v>0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1:20" ht="15">
      <c r="A365" s="37">
        <v>2050501</v>
      </c>
      <c r="B365" s="38" t="s">
        <v>262</v>
      </c>
      <c r="C365" s="43"/>
      <c r="D365" s="43"/>
      <c r="E365" s="43"/>
      <c r="F365" s="42">
        <f t="shared" si="10"/>
        <v>0</v>
      </c>
      <c r="G365" s="42">
        <f t="shared" si="11"/>
        <v>0</v>
      </c>
      <c r="H365" s="44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1:20" ht="15">
      <c r="A366" s="37">
        <v>2050502</v>
      </c>
      <c r="B366" s="38" t="s">
        <v>263</v>
      </c>
      <c r="C366" s="43"/>
      <c r="D366" s="43"/>
      <c r="E366" s="43"/>
      <c r="F366" s="42">
        <f t="shared" si="10"/>
        <v>0</v>
      </c>
      <c r="G366" s="42">
        <f t="shared" si="11"/>
        <v>0</v>
      </c>
      <c r="H366" s="44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1:20" ht="15">
      <c r="A367" s="37">
        <v>2050599</v>
      </c>
      <c r="B367" s="38" t="s">
        <v>264</v>
      </c>
      <c r="C367" s="43"/>
      <c r="D367" s="43"/>
      <c r="E367" s="43"/>
      <c r="F367" s="42">
        <f t="shared" si="10"/>
        <v>0</v>
      </c>
      <c r="G367" s="42">
        <f t="shared" si="11"/>
        <v>0</v>
      </c>
      <c r="H367" s="44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ht="15">
      <c r="A368" s="37">
        <v>20506</v>
      </c>
      <c r="B368" s="38" t="s">
        <v>265</v>
      </c>
      <c r="C368" s="39">
        <f>SUM(C369,C370,C371)</f>
        <v>0</v>
      </c>
      <c r="D368" s="39">
        <f>SUM(D369,D370,D371)</f>
        <v>0</v>
      </c>
      <c r="E368" s="39">
        <f>SUM(E369,E370,E371)</f>
        <v>0</v>
      </c>
      <c r="F368" s="42">
        <f t="shared" si="10"/>
        <v>0</v>
      </c>
      <c r="G368" s="42">
        <f t="shared" si="11"/>
        <v>0</v>
      </c>
      <c r="H368" s="41">
        <f>SUM(H369,H370,H371)</f>
        <v>0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ht="15">
      <c r="A369" s="37">
        <v>2050601</v>
      </c>
      <c r="B369" s="38" t="s">
        <v>266</v>
      </c>
      <c r="C369" s="43"/>
      <c r="D369" s="43"/>
      <c r="E369" s="43"/>
      <c r="F369" s="42">
        <f t="shared" si="10"/>
        <v>0</v>
      </c>
      <c r="G369" s="42">
        <f t="shared" si="11"/>
        <v>0</v>
      </c>
      <c r="H369" s="44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ht="15">
      <c r="A370" s="37">
        <v>2050602</v>
      </c>
      <c r="B370" s="38" t="s">
        <v>267</v>
      </c>
      <c r="C370" s="43"/>
      <c r="D370" s="43"/>
      <c r="E370" s="44"/>
      <c r="F370" s="42">
        <f t="shared" si="10"/>
        <v>0</v>
      </c>
      <c r="G370" s="42">
        <f t="shared" si="11"/>
        <v>0</v>
      </c>
      <c r="H370" s="44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ht="15">
      <c r="A371" s="37">
        <v>2050699</v>
      </c>
      <c r="B371" s="38" t="s">
        <v>268</v>
      </c>
      <c r="C371" s="43"/>
      <c r="D371" s="43"/>
      <c r="E371" s="44"/>
      <c r="F371" s="42">
        <f t="shared" si="10"/>
        <v>0</v>
      </c>
      <c r="G371" s="42">
        <f t="shared" si="11"/>
        <v>0</v>
      </c>
      <c r="H371" s="44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ht="15">
      <c r="A372" s="37">
        <v>20507</v>
      </c>
      <c r="B372" s="38" t="s">
        <v>269</v>
      </c>
      <c r="C372" s="39">
        <f>SUM(C373,C374,C375)</f>
        <v>224</v>
      </c>
      <c r="D372" s="39">
        <f>SUM(D373,D374,D375)</f>
        <v>291</v>
      </c>
      <c r="E372" s="39">
        <f>SUM(E373,E374,E375)</f>
        <v>225.51</v>
      </c>
      <c r="F372" s="42">
        <f t="shared" si="10"/>
        <v>1.0067410714285714</v>
      </c>
      <c r="G372" s="42">
        <f t="shared" si="11"/>
        <v>0.7749484536082474</v>
      </c>
      <c r="H372" s="41">
        <f>SUM(H373,H374,H375)</f>
        <v>225.51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ht="15">
      <c r="A373" s="37">
        <v>2050701</v>
      </c>
      <c r="B373" s="38" t="s">
        <v>270</v>
      </c>
      <c r="C373" s="43">
        <v>224</v>
      </c>
      <c r="D373" s="43">
        <v>291</v>
      </c>
      <c r="E373" s="43">
        <v>225.51</v>
      </c>
      <c r="F373" s="42">
        <f t="shared" si="10"/>
        <v>1.0067410714285714</v>
      </c>
      <c r="G373" s="42">
        <f t="shared" si="11"/>
        <v>0.7749484536082474</v>
      </c>
      <c r="H373" s="44">
        <v>225.51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ht="15">
      <c r="A374" s="37">
        <v>2050702</v>
      </c>
      <c r="B374" s="38" t="s">
        <v>271</v>
      </c>
      <c r="C374" s="43"/>
      <c r="D374" s="43"/>
      <c r="E374" s="44"/>
      <c r="F374" s="42">
        <f t="shared" si="10"/>
        <v>0</v>
      </c>
      <c r="G374" s="42">
        <f t="shared" si="11"/>
        <v>0</v>
      </c>
      <c r="H374" s="44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ht="15">
      <c r="A375" s="37">
        <v>2050799</v>
      </c>
      <c r="B375" s="38" t="s">
        <v>272</v>
      </c>
      <c r="C375" s="43"/>
      <c r="D375" s="43"/>
      <c r="E375" s="44"/>
      <c r="F375" s="42">
        <f t="shared" si="10"/>
        <v>0</v>
      </c>
      <c r="G375" s="42">
        <f t="shared" si="11"/>
        <v>0</v>
      </c>
      <c r="H375" s="44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ht="15">
      <c r="A376" s="37">
        <v>20508</v>
      </c>
      <c r="B376" s="38" t="s">
        <v>273</v>
      </c>
      <c r="C376" s="39">
        <f>SUM(C377,C378,C379,C380,C381)</f>
        <v>879</v>
      </c>
      <c r="D376" s="39">
        <f>SUM(D377,D378,D379,D380,D381)</f>
        <v>925</v>
      </c>
      <c r="E376" s="39">
        <f>SUM(E377,E378,E379,E380,E381)</f>
        <v>809.1400000000001</v>
      </c>
      <c r="F376" s="42">
        <f t="shared" si="10"/>
        <v>0.9205233219567692</v>
      </c>
      <c r="G376" s="42">
        <f t="shared" si="11"/>
        <v>0.874745945945946</v>
      </c>
      <c r="H376" s="41">
        <f>SUM(H377,H378,H379,H380,H381)</f>
        <v>809.1400000000001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1:20" ht="15">
      <c r="A377" s="37">
        <v>2050801</v>
      </c>
      <c r="B377" s="38" t="s">
        <v>274</v>
      </c>
      <c r="C377" s="43">
        <v>616</v>
      </c>
      <c r="D377" s="43">
        <v>653</v>
      </c>
      <c r="E377" s="43">
        <v>542.07</v>
      </c>
      <c r="F377" s="42">
        <f t="shared" si="10"/>
        <v>0.8799837662337663</v>
      </c>
      <c r="G377" s="42">
        <f t="shared" si="11"/>
        <v>0.8301225114854518</v>
      </c>
      <c r="H377" s="44">
        <v>542.07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1:20" ht="15">
      <c r="A378" s="37">
        <v>2050802</v>
      </c>
      <c r="B378" s="38" t="s">
        <v>275</v>
      </c>
      <c r="C378" s="43">
        <v>252</v>
      </c>
      <c r="D378" s="43">
        <v>261</v>
      </c>
      <c r="E378" s="44">
        <v>267.07</v>
      </c>
      <c r="F378" s="42">
        <f t="shared" si="10"/>
        <v>1.0598015873015874</v>
      </c>
      <c r="G378" s="42">
        <f t="shared" si="11"/>
        <v>1.023256704980843</v>
      </c>
      <c r="H378" s="44">
        <v>267.07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1:20" ht="15">
      <c r="A379" s="37">
        <v>2050803</v>
      </c>
      <c r="B379" s="38" t="s">
        <v>276</v>
      </c>
      <c r="C379" s="43">
        <v>11</v>
      </c>
      <c r="D379" s="43">
        <v>11</v>
      </c>
      <c r="E379" s="44"/>
      <c r="F379" s="42">
        <f t="shared" si="10"/>
        <v>0</v>
      </c>
      <c r="G379" s="42">
        <f t="shared" si="11"/>
        <v>0</v>
      </c>
      <c r="H379" s="44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1:20" ht="15">
      <c r="A380" s="37">
        <v>2050804</v>
      </c>
      <c r="B380" s="38" t="s">
        <v>277</v>
      </c>
      <c r="C380" s="43"/>
      <c r="D380" s="43"/>
      <c r="E380" s="44"/>
      <c r="F380" s="42">
        <f t="shared" si="10"/>
        <v>0</v>
      </c>
      <c r="G380" s="42">
        <f t="shared" si="11"/>
        <v>0</v>
      </c>
      <c r="H380" s="44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1:20" ht="15">
      <c r="A381" s="37">
        <v>2050899</v>
      </c>
      <c r="B381" s="38" t="s">
        <v>278</v>
      </c>
      <c r="C381" s="43"/>
      <c r="D381" s="43"/>
      <c r="E381" s="44"/>
      <c r="F381" s="42">
        <f t="shared" si="10"/>
        <v>0</v>
      </c>
      <c r="G381" s="42">
        <f t="shared" si="11"/>
        <v>0</v>
      </c>
      <c r="H381" s="44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1:20" ht="15">
      <c r="A382" s="37">
        <v>20509</v>
      </c>
      <c r="B382" s="38" t="s">
        <v>279</v>
      </c>
      <c r="C382" s="39">
        <f>SUM(C383,C384,C385,C386,C387,C388)</f>
        <v>1080</v>
      </c>
      <c r="D382" s="39">
        <f>SUM(D383,D384,D385,D386,D387,D388)</f>
        <v>1360</v>
      </c>
      <c r="E382" s="39">
        <f>SUM(E383,E384,E385,E386,E387,E388)</f>
        <v>1360</v>
      </c>
      <c r="F382" s="42">
        <f t="shared" si="10"/>
        <v>1.2592592592592593</v>
      </c>
      <c r="G382" s="42">
        <f t="shared" si="11"/>
        <v>1</v>
      </c>
      <c r="H382" s="41">
        <f>SUM(H383,H384,H385,H386,H387,H388)</f>
        <v>1360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1:20" ht="15">
      <c r="A383" s="37">
        <v>2050901</v>
      </c>
      <c r="B383" s="38" t="s">
        <v>280</v>
      </c>
      <c r="C383" s="43"/>
      <c r="D383" s="43"/>
      <c r="E383" s="43"/>
      <c r="F383" s="42">
        <f t="shared" si="10"/>
        <v>0</v>
      </c>
      <c r="G383" s="42">
        <f t="shared" si="11"/>
        <v>0</v>
      </c>
      <c r="H383" s="44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1:20" ht="15">
      <c r="A384" s="37">
        <v>2050902</v>
      </c>
      <c r="B384" s="38" t="s">
        <v>281</v>
      </c>
      <c r="C384" s="43"/>
      <c r="D384" s="43">
        <v>750</v>
      </c>
      <c r="E384" s="44"/>
      <c r="F384" s="42">
        <f t="shared" si="10"/>
        <v>0</v>
      </c>
      <c r="G384" s="42">
        <f t="shared" si="11"/>
        <v>0</v>
      </c>
      <c r="H384" s="44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1:20" ht="15">
      <c r="A385" s="37">
        <v>2050903</v>
      </c>
      <c r="B385" s="38" t="s">
        <v>282</v>
      </c>
      <c r="C385" s="43"/>
      <c r="D385" s="43">
        <v>610</v>
      </c>
      <c r="E385" s="44"/>
      <c r="F385" s="42">
        <f t="shared" si="10"/>
        <v>0</v>
      </c>
      <c r="G385" s="42">
        <f t="shared" si="11"/>
        <v>0</v>
      </c>
      <c r="H385" s="44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1:20" ht="15">
      <c r="A386" s="37">
        <v>2050904</v>
      </c>
      <c r="B386" s="38" t="s">
        <v>283</v>
      </c>
      <c r="C386" s="43"/>
      <c r="D386" s="43"/>
      <c r="E386" s="44"/>
      <c r="F386" s="42">
        <f t="shared" si="10"/>
        <v>0</v>
      </c>
      <c r="G386" s="42">
        <f t="shared" si="11"/>
        <v>0</v>
      </c>
      <c r="H386" s="44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1:20" ht="15">
      <c r="A387" s="37">
        <v>2050905</v>
      </c>
      <c r="B387" s="38" t="s">
        <v>284</v>
      </c>
      <c r="C387" s="43"/>
      <c r="D387" s="43"/>
      <c r="E387" s="44"/>
      <c r="F387" s="42">
        <f t="shared" si="10"/>
        <v>0</v>
      </c>
      <c r="G387" s="42">
        <f t="shared" si="11"/>
        <v>0</v>
      </c>
      <c r="H387" s="44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1:20" ht="15">
      <c r="A388" s="37">
        <v>2050999</v>
      </c>
      <c r="B388" s="38" t="s">
        <v>285</v>
      </c>
      <c r="C388" s="43">
        <v>1080</v>
      </c>
      <c r="D388" s="43"/>
      <c r="E388" s="44">
        <v>1360</v>
      </c>
      <c r="F388" s="42">
        <f t="shared" si="10"/>
        <v>1.2592592592592593</v>
      </c>
      <c r="G388" s="42">
        <f t="shared" si="11"/>
        <v>0</v>
      </c>
      <c r="H388" s="44">
        <v>1360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1:20" ht="15">
      <c r="A389" s="37">
        <v>2059999</v>
      </c>
      <c r="B389" s="38" t="s">
        <v>286</v>
      </c>
      <c r="C389" s="43"/>
      <c r="D389" s="43">
        <v>102</v>
      </c>
      <c r="E389" s="44"/>
      <c r="F389" s="42">
        <f t="shared" si="10"/>
        <v>0</v>
      </c>
      <c r="G389" s="42">
        <f t="shared" si="11"/>
        <v>0</v>
      </c>
      <c r="H389" s="44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1:20" ht="15">
      <c r="A390" s="37">
        <v>206</v>
      </c>
      <c r="B390" s="38" t="s">
        <v>287</v>
      </c>
      <c r="C390" s="39">
        <f>SUM(C391,C396,C405,C411,C416,C421,C426,C433,C437,C441)</f>
        <v>70</v>
      </c>
      <c r="D390" s="39">
        <f>SUM(D391,D396,D405,D411,D416,D421,D426,D433,D437,D441)</f>
        <v>92</v>
      </c>
      <c r="E390" s="39">
        <f>SUM(E391,E396,E405,E411,E416,E421,E426,E433,E437,E441)</f>
        <v>82.58</v>
      </c>
      <c r="F390" s="42">
        <f aca="true" t="shared" si="12" ref="F390:F453">_xlfn.IFERROR(E390/C390,0)</f>
        <v>1.1797142857142857</v>
      </c>
      <c r="G390" s="42">
        <f aca="true" t="shared" si="13" ref="G390:G453">_xlfn.IFERROR(E390/D390,0)</f>
        <v>0.8976086956521739</v>
      </c>
      <c r="H390" s="41">
        <f>SUM(H391,H396,H405,H411,H416,H421,H426,H433,H437,H441)</f>
        <v>82.58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0" ht="15">
      <c r="A391" s="37">
        <v>20601</v>
      </c>
      <c r="B391" s="38" t="s">
        <v>288</v>
      </c>
      <c r="C391" s="39">
        <f>SUM(C392,C393,C394,C395)</f>
        <v>0</v>
      </c>
      <c r="D391" s="39">
        <f>SUM(D392,D393,D394,D395)</f>
        <v>0</v>
      </c>
      <c r="E391" s="39">
        <f>SUM(E392,E393,E394,E395)</f>
        <v>0</v>
      </c>
      <c r="F391" s="42">
        <f t="shared" si="12"/>
        <v>0</v>
      </c>
      <c r="G391" s="42">
        <f t="shared" si="13"/>
        <v>0</v>
      </c>
      <c r="H391" s="41">
        <f>SUM(H392,H393,H394,H395)</f>
        <v>0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1:20" ht="15">
      <c r="A392" s="37">
        <v>2060101</v>
      </c>
      <c r="B392" s="38" t="s">
        <v>47</v>
      </c>
      <c r="C392" s="43"/>
      <c r="D392" s="43"/>
      <c r="E392" s="43"/>
      <c r="F392" s="42">
        <f t="shared" si="12"/>
        <v>0</v>
      </c>
      <c r="G392" s="42">
        <f t="shared" si="13"/>
        <v>0</v>
      </c>
      <c r="H392" s="44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0" ht="15">
      <c r="A393" s="37">
        <v>2060102</v>
      </c>
      <c r="B393" s="38" t="s">
        <v>48</v>
      </c>
      <c r="C393" s="43"/>
      <c r="D393" s="43"/>
      <c r="E393" s="44"/>
      <c r="F393" s="42">
        <f t="shared" si="12"/>
        <v>0</v>
      </c>
      <c r="G393" s="42">
        <f t="shared" si="13"/>
        <v>0</v>
      </c>
      <c r="H393" s="44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1:20" ht="15">
      <c r="A394" s="37">
        <v>2060103</v>
      </c>
      <c r="B394" s="38" t="s">
        <v>49</v>
      </c>
      <c r="C394" s="43"/>
      <c r="D394" s="43"/>
      <c r="E394" s="44"/>
      <c r="F394" s="42">
        <f t="shared" si="12"/>
        <v>0</v>
      </c>
      <c r="G394" s="42">
        <f t="shared" si="13"/>
        <v>0</v>
      </c>
      <c r="H394" s="44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ht="15">
      <c r="A395" s="37">
        <v>2060199</v>
      </c>
      <c r="B395" s="38" t="s">
        <v>289</v>
      </c>
      <c r="C395" s="43"/>
      <c r="D395" s="43"/>
      <c r="E395" s="44"/>
      <c r="F395" s="42">
        <f t="shared" si="12"/>
        <v>0</v>
      </c>
      <c r="G395" s="42">
        <f t="shared" si="13"/>
        <v>0</v>
      </c>
      <c r="H395" s="44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1:20" ht="15">
      <c r="A396" s="37">
        <v>20602</v>
      </c>
      <c r="B396" s="38" t="s">
        <v>290</v>
      </c>
      <c r="C396" s="39">
        <f>SUM(C397,C398,C399,C400,C401,C402,C403,C404)</f>
        <v>0</v>
      </c>
      <c r="D396" s="39">
        <f>SUM(D397,D398,D399,D400,D401,D402,D403,D404)</f>
        <v>0</v>
      </c>
      <c r="E396" s="39">
        <f>SUM(E397,E398,E399,E400,E401,E402,E403,E404)</f>
        <v>0</v>
      </c>
      <c r="F396" s="42">
        <f t="shared" si="12"/>
        <v>0</v>
      </c>
      <c r="G396" s="42">
        <f t="shared" si="13"/>
        <v>0</v>
      </c>
      <c r="H396" s="41">
        <f>SUM(H397,H398,H399,H400,H401,H402,H403,H404)</f>
        <v>0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1:20" ht="15">
      <c r="A397" s="37">
        <v>2060201</v>
      </c>
      <c r="B397" s="38" t="s">
        <v>291</v>
      </c>
      <c r="C397" s="43"/>
      <c r="D397" s="43"/>
      <c r="E397" s="43"/>
      <c r="F397" s="42">
        <f t="shared" si="12"/>
        <v>0</v>
      </c>
      <c r="G397" s="42">
        <f t="shared" si="13"/>
        <v>0</v>
      </c>
      <c r="H397" s="44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1:20" ht="15">
      <c r="A398" s="37">
        <v>2060203</v>
      </c>
      <c r="B398" s="38" t="s">
        <v>292</v>
      </c>
      <c r="C398" s="43"/>
      <c r="D398" s="43"/>
      <c r="E398" s="44"/>
      <c r="F398" s="42">
        <f t="shared" si="12"/>
        <v>0</v>
      </c>
      <c r="G398" s="42">
        <f t="shared" si="13"/>
        <v>0</v>
      </c>
      <c r="H398" s="44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1:20" ht="15">
      <c r="A399" s="37">
        <v>2060204</v>
      </c>
      <c r="B399" s="38" t="s">
        <v>293</v>
      </c>
      <c r="C399" s="43"/>
      <c r="D399" s="43"/>
      <c r="E399" s="44"/>
      <c r="F399" s="42">
        <f t="shared" si="12"/>
        <v>0</v>
      </c>
      <c r="G399" s="42">
        <f t="shared" si="13"/>
        <v>0</v>
      </c>
      <c r="H399" s="4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1:20" ht="15">
      <c r="A400" s="37">
        <v>2060205</v>
      </c>
      <c r="B400" s="38" t="s">
        <v>294</v>
      </c>
      <c r="C400" s="43"/>
      <c r="D400" s="43"/>
      <c r="E400" s="44"/>
      <c r="F400" s="42">
        <f t="shared" si="12"/>
        <v>0</v>
      </c>
      <c r="G400" s="42">
        <f t="shared" si="13"/>
        <v>0</v>
      </c>
      <c r="H400" s="4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1:20" ht="15">
      <c r="A401" s="37">
        <v>2060206</v>
      </c>
      <c r="B401" s="38" t="s">
        <v>295</v>
      </c>
      <c r="C401" s="43"/>
      <c r="D401" s="43"/>
      <c r="E401" s="44"/>
      <c r="F401" s="42">
        <f t="shared" si="12"/>
        <v>0</v>
      </c>
      <c r="G401" s="42">
        <f t="shared" si="13"/>
        <v>0</v>
      </c>
      <c r="H401" s="4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1:20" ht="15">
      <c r="A402" s="37">
        <v>2060207</v>
      </c>
      <c r="B402" s="38" t="s">
        <v>296</v>
      </c>
      <c r="C402" s="43"/>
      <c r="D402" s="43"/>
      <c r="E402" s="44"/>
      <c r="F402" s="42">
        <f t="shared" si="12"/>
        <v>0</v>
      </c>
      <c r="G402" s="42">
        <f t="shared" si="13"/>
        <v>0</v>
      </c>
      <c r="H402" s="44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1:20" ht="15">
      <c r="A403" s="37">
        <v>2060208</v>
      </c>
      <c r="B403" s="38" t="s">
        <v>297</v>
      </c>
      <c r="C403" s="43"/>
      <c r="D403" s="43"/>
      <c r="E403" s="44"/>
      <c r="F403" s="42">
        <f t="shared" si="12"/>
        <v>0</v>
      </c>
      <c r="G403" s="42">
        <f t="shared" si="13"/>
        <v>0</v>
      </c>
      <c r="H403" s="44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1:20" ht="15">
      <c r="A404" s="37">
        <v>2060299</v>
      </c>
      <c r="B404" s="38" t="s">
        <v>298</v>
      </c>
      <c r="C404" s="43"/>
      <c r="D404" s="43"/>
      <c r="E404" s="44"/>
      <c r="F404" s="42">
        <f t="shared" si="12"/>
        <v>0</v>
      </c>
      <c r="G404" s="42">
        <f t="shared" si="13"/>
        <v>0</v>
      </c>
      <c r="H404" s="44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1:20" ht="15">
      <c r="A405" s="37">
        <v>20603</v>
      </c>
      <c r="B405" s="38" t="s">
        <v>299</v>
      </c>
      <c r="C405" s="39">
        <f>SUM(C406,C407,C408,C409,C410)</f>
        <v>0</v>
      </c>
      <c r="D405" s="39">
        <f>SUM(D406,D407,D408,D409,D410)</f>
        <v>0</v>
      </c>
      <c r="E405" s="39">
        <f>SUM(E406,E407,E408,E409,E410)</f>
        <v>0</v>
      </c>
      <c r="F405" s="42">
        <f t="shared" si="12"/>
        <v>0</v>
      </c>
      <c r="G405" s="42">
        <f t="shared" si="13"/>
        <v>0</v>
      </c>
      <c r="H405" s="41">
        <f>SUM(H406,H407,H408,H409,H410)</f>
        <v>0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1:20" ht="15">
      <c r="A406" s="37">
        <v>2060301</v>
      </c>
      <c r="B406" s="38" t="s">
        <v>291</v>
      </c>
      <c r="C406" s="43"/>
      <c r="D406" s="43"/>
      <c r="E406" s="43"/>
      <c r="F406" s="42">
        <f t="shared" si="12"/>
        <v>0</v>
      </c>
      <c r="G406" s="42">
        <f t="shared" si="13"/>
        <v>0</v>
      </c>
      <c r="H406" s="44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1:20" ht="15">
      <c r="A407" s="37">
        <v>2060302</v>
      </c>
      <c r="B407" s="38" t="s">
        <v>300</v>
      </c>
      <c r="C407" s="43"/>
      <c r="D407" s="43"/>
      <c r="E407" s="44"/>
      <c r="F407" s="42">
        <f t="shared" si="12"/>
        <v>0</v>
      </c>
      <c r="G407" s="42">
        <f t="shared" si="13"/>
        <v>0</v>
      </c>
      <c r="H407" s="44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1:20" ht="15">
      <c r="A408" s="37">
        <v>2060303</v>
      </c>
      <c r="B408" s="38" t="s">
        <v>301</v>
      </c>
      <c r="C408" s="43"/>
      <c r="D408" s="43"/>
      <c r="E408" s="44"/>
      <c r="F408" s="42">
        <f t="shared" si="12"/>
        <v>0</v>
      </c>
      <c r="G408" s="42">
        <f t="shared" si="13"/>
        <v>0</v>
      </c>
      <c r="H408" s="44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1:20" ht="15">
      <c r="A409" s="37">
        <v>2060304</v>
      </c>
      <c r="B409" s="38" t="s">
        <v>302</v>
      </c>
      <c r="C409" s="43"/>
      <c r="D409" s="43"/>
      <c r="E409" s="44"/>
      <c r="F409" s="42">
        <f t="shared" si="12"/>
        <v>0</v>
      </c>
      <c r="G409" s="42">
        <f t="shared" si="13"/>
        <v>0</v>
      </c>
      <c r="H409" s="44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1:20" ht="15">
      <c r="A410" s="37">
        <v>2060399</v>
      </c>
      <c r="B410" s="38" t="s">
        <v>303</v>
      </c>
      <c r="C410" s="43"/>
      <c r="D410" s="43"/>
      <c r="E410" s="44"/>
      <c r="F410" s="42">
        <f t="shared" si="12"/>
        <v>0</v>
      </c>
      <c r="G410" s="42">
        <f t="shared" si="13"/>
        <v>0</v>
      </c>
      <c r="H410" s="44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1:20" ht="15">
      <c r="A411" s="37">
        <v>20604</v>
      </c>
      <c r="B411" s="38" t="s">
        <v>304</v>
      </c>
      <c r="C411" s="39">
        <f>SUM(C412,C413,C414,C415)</f>
        <v>0</v>
      </c>
      <c r="D411" s="39">
        <f>SUM(D412,D413,D414,D415)</f>
        <v>0</v>
      </c>
      <c r="E411" s="39">
        <f>SUM(E412,E413,E414,E415)</f>
        <v>0</v>
      </c>
      <c r="F411" s="42">
        <f t="shared" si="12"/>
        <v>0</v>
      </c>
      <c r="G411" s="42">
        <f t="shared" si="13"/>
        <v>0</v>
      </c>
      <c r="H411" s="41">
        <f>SUM(H412,H413,H414,H415)</f>
        <v>0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1:20" ht="15">
      <c r="A412" s="37">
        <v>2060401</v>
      </c>
      <c r="B412" s="38" t="s">
        <v>291</v>
      </c>
      <c r="C412" s="43"/>
      <c r="D412" s="43"/>
      <c r="E412" s="43"/>
      <c r="F412" s="42">
        <f t="shared" si="12"/>
        <v>0</v>
      </c>
      <c r="G412" s="42">
        <f t="shared" si="13"/>
        <v>0</v>
      </c>
      <c r="H412" s="44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 ht="15">
      <c r="A413" s="37">
        <v>2060404</v>
      </c>
      <c r="B413" s="38" t="s">
        <v>305</v>
      </c>
      <c r="C413" s="43"/>
      <c r="D413" s="43"/>
      <c r="E413" s="44"/>
      <c r="F413" s="42">
        <f t="shared" si="12"/>
        <v>0</v>
      </c>
      <c r="G413" s="42">
        <f t="shared" si="13"/>
        <v>0</v>
      </c>
      <c r="H413" s="44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1:20" ht="15">
      <c r="A414" s="37">
        <v>2060405</v>
      </c>
      <c r="B414" s="38" t="s">
        <v>306</v>
      </c>
      <c r="C414" s="43"/>
      <c r="D414" s="43"/>
      <c r="E414" s="44"/>
      <c r="F414" s="42">
        <f t="shared" si="12"/>
        <v>0</v>
      </c>
      <c r="G414" s="42">
        <f t="shared" si="13"/>
        <v>0</v>
      </c>
      <c r="H414" s="44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1:20" ht="15">
      <c r="A415" s="37">
        <v>2060499</v>
      </c>
      <c r="B415" s="38" t="s">
        <v>307</v>
      </c>
      <c r="C415" s="43"/>
      <c r="D415" s="43"/>
      <c r="E415" s="44"/>
      <c r="F415" s="42">
        <f t="shared" si="12"/>
        <v>0</v>
      </c>
      <c r="G415" s="42">
        <f t="shared" si="13"/>
        <v>0</v>
      </c>
      <c r="H415" s="44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 ht="15">
      <c r="A416" s="37">
        <v>20605</v>
      </c>
      <c r="B416" s="38" t="s">
        <v>308</v>
      </c>
      <c r="C416" s="39">
        <f>SUM(C417,C418,C419,C420)</f>
        <v>0</v>
      </c>
      <c r="D416" s="39">
        <f>SUM(D417,D418,D419,D420)</f>
        <v>0</v>
      </c>
      <c r="E416" s="39">
        <f>SUM(E417,E418,E419,E420)</f>
        <v>0</v>
      </c>
      <c r="F416" s="42">
        <f t="shared" si="12"/>
        <v>0</v>
      </c>
      <c r="G416" s="42">
        <f t="shared" si="13"/>
        <v>0</v>
      </c>
      <c r="H416" s="41">
        <f>SUM(H417,H418,H419,H420)</f>
        <v>0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1:20" ht="15">
      <c r="A417" s="37">
        <v>2060501</v>
      </c>
      <c r="B417" s="38" t="s">
        <v>291</v>
      </c>
      <c r="C417" s="43"/>
      <c r="D417" s="43"/>
      <c r="E417" s="43"/>
      <c r="F417" s="42">
        <f t="shared" si="12"/>
        <v>0</v>
      </c>
      <c r="G417" s="42">
        <f t="shared" si="13"/>
        <v>0</v>
      </c>
      <c r="H417" s="44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1:20" ht="15">
      <c r="A418" s="37">
        <v>2060502</v>
      </c>
      <c r="B418" s="38" t="s">
        <v>309</v>
      </c>
      <c r="C418" s="43"/>
      <c r="D418" s="43"/>
      <c r="E418" s="44"/>
      <c r="F418" s="42">
        <f t="shared" si="12"/>
        <v>0</v>
      </c>
      <c r="G418" s="42">
        <f t="shared" si="13"/>
        <v>0</v>
      </c>
      <c r="H418" s="44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1:20" ht="15">
      <c r="A419" s="37">
        <v>2060503</v>
      </c>
      <c r="B419" s="38" t="s">
        <v>310</v>
      </c>
      <c r="C419" s="43"/>
      <c r="D419" s="43"/>
      <c r="E419" s="44"/>
      <c r="F419" s="42">
        <f t="shared" si="12"/>
        <v>0</v>
      </c>
      <c r="G419" s="42">
        <f t="shared" si="13"/>
        <v>0</v>
      </c>
      <c r="H419" s="44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1:20" ht="15">
      <c r="A420" s="37">
        <v>2060599</v>
      </c>
      <c r="B420" s="38" t="s">
        <v>311</v>
      </c>
      <c r="C420" s="43"/>
      <c r="D420" s="43"/>
      <c r="E420" s="44"/>
      <c r="F420" s="42">
        <f t="shared" si="12"/>
        <v>0</v>
      </c>
      <c r="G420" s="42">
        <f t="shared" si="13"/>
        <v>0</v>
      </c>
      <c r="H420" s="44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1:20" ht="15">
      <c r="A421" s="37">
        <v>20606</v>
      </c>
      <c r="B421" s="38" t="s">
        <v>312</v>
      </c>
      <c r="C421" s="39">
        <f>SUM(C422,C423,C424,C425)</f>
        <v>0</v>
      </c>
      <c r="D421" s="39">
        <f>SUM(D422,D423,D424,D425)</f>
        <v>0</v>
      </c>
      <c r="E421" s="39">
        <f>SUM(E422,E423,E424,E425)</f>
        <v>0</v>
      </c>
      <c r="F421" s="42">
        <f t="shared" si="12"/>
        <v>0</v>
      </c>
      <c r="G421" s="42">
        <f t="shared" si="13"/>
        <v>0</v>
      </c>
      <c r="H421" s="41">
        <f>SUM(H422,H423,H424,H425)</f>
        <v>0</v>
      </c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1:20" ht="15">
      <c r="A422" s="37">
        <v>2060601</v>
      </c>
      <c r="B422" s="38" t="s">
        <v>313</v>
      </c>
      <c r="C422" s="43"/>
      <c r="D422" s="43"/>
      <c r="E422" s="43"/>
      <c r="F422" s="42">
        <f t="shared" si="12"/>
        <v>0</v>
      </c>
      <c r="G422" s="42">
        <f t="shared" si="13"/>
        <v>0</v>
      </c>
      <c r="H422" s="44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1:20" ht="15">
      <c r="A423" s="37">
        <v>2060602</v>
      </c>
      <c r="B423" s="38" t="s">
        <v>314</v>
      </c>
      <c r="C423" s="43"/>
      <c r="D423" s="43"/>
      <c r="E423" s="44"/>
      <c r="F423" s="42">
        <f t="shared" si="12"/>
        <v>0</v>
      </c>
      <c r="G423" s="42">
        <f t="shared" si="13"/>
        <v>0</v>
      </c>
      <c r="H423" s="44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spans="1:20" ht="15">
      <c r="A424" s="37">
        <v>2060603</v>
      </c>
      <c r="B424" s="38" t="s">
        <v>315</v>
      </c>
      <c r="C424" s="43"/>
      <c r="D424" s="43"/>
      <c r="E424" s="44"/>
      <c r="F424" s="42">
        <f t="shared" si="12"/>
        <v>0</v>
      </c>
      <c r="G424" s="42">
        <f t="shared" si="13"/>
        <v>0</v>
      </c>
      <c r="H424" s="44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1:20" ht="15">
      <c r="A425" s="37">
        <v>2060699</v>
      </c>
      <c r="B425" s="38" t="s">
        <v>316</v>
      </c>
      <c r="C425" s="43"/>
      <c r="D425" s="43"/>
      <c r="E425" s="44"/>
      <c r="F425" s="42">
        <f t="shared" si="12"/>
        <v>0</v>
      </c>
      <c r="G425" s="42">
        <f t="shared" si="13"/>
        <v>0</v>
      </c>
      <c r="H425" s="44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1:20" ht="15">
      <c r="A426" s="37">
        <v>20607</v>
      </c>
      <c r="B426" s="38" t="s">
        <v>317</v>
      </c>
      <c r="C426" s="39">
        <f>SUM(C427,C428,C429,C430,C431,C432)</f>
        <v>70</v>
      </c>
      <c r="D426" s="39">
        <f>SUM(D427,D428,D429,D430,D431,D432)</f>
        <v>92</v>
      </c>
      <c r="E426" s="39">
        <f>SUM(E427,E428,E429,E430,E431,E432)</f>
        <v>82.58</v>
      </c>
      <c r="F426" s="42">
        <f t="shared" si="12"/>
        <v>1.1797142857142857</v>
      </c>
      <c r="G426" s="42">
        <f t="shared" si="13"/>
        <v>0.8976086956521739</v>
      </c>
      <c r="H426" s="41">
        <f>SUM(H427,H428,H429,H430,H431,H432)</f>
        <v>82.58</v>
      </c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0" ht="15">
      <c r="A427" s="37">
        <v>2060701</v>
      </c>
      <c r="B427" s="38" t="s">
        <v>291</v>
      </c>
      <c r="C427" s="43">
        <v>70</v>
      </c>
      <c r="D427" s="43">
        <v>87</v>
      </c>
      <c r="E427" s="43">
        <v>72.38</v>
      </c>
      <c r="F427" s="42">
        <f t="shared" si="12"/>
        <v>1.034</v>
      </c>
      <c r="G427" s="42">
        <f t="shared" si="13"/>
        <v>0.8319540229885057</v>
      </c>
      <c r="H427" s="44">
        <v>72.38</v>
      </c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1:20" ht="15">
      <c r="A428" s="37">
        <v>2060702</v>
      </c>
      <c r="B428" s="38" t="s">
        <v>318</v>
      </c>
      <c r="C428" s="43"/>
      <c r="D428" s="43">
        <v>5</v>
      </c>
      <c r="E428" s="44">
        <v>10.2</v>
      </c>
      <c r="F428" s="42">
        <f t="shared" si="12"/>
        <v>0</v>
      </c>
      <c r="G428" s="42">
        <f t="shared" si="13"/>
        <v>2.04</v>
      </c>
      <c r="H428" s="44">
        <v>10.2</v>
      </c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1:20" ht="15">
      <c r="A429" s="37">
        <v>2060703</v>
      </c>
      <c r="B429" s="38" t="s">
        <v>319</v>
      </c>
      <c r="C429" s="43"/>
      <c r="D429" s="43"/>
      <c r="E429" s="44"/>
      <c r="F429" s="42">
        <f t="shared" si="12"/>
        <v>0</v>
      </c>
      <c r="G429" s="42">
        <f t="shared" si="13"/>
        <v>0</v>
      </c>
      <c r="H429" s="44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1:20" ht="15">
      <c r="A430" s="37">
        <v>2060704</v>
      </c>
      <c r="B430" s="38" t="s">
        <v>320</v>
      </c>
      <c r="C430" s="43"/>
      <c r="D430" s="43"/>
      <c r="E430" s="44"/>
      <c r="F430" s="42">
        <f t="shared" si="12"/>
        <v>0</v>
      </c>
      <c r="G430" s="42">
        <f t="shared" si="13"/>
        <v>0</v>
      </c>
      <c r="H430" s="44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1:20" ht="15">
      <c r="A431" s="37">
        <v>2060705</v>
      </c>
      <c r="B431" s="38" t="s">
        <v>321</v>
      </c>
      <c r="C431" s="43"/>
      <c r="D431" s="43"/>
      <c r="E431" s="44"/>
      <c r="F431" s="42">
        <f t="shared" si="12"/>
        <v>0</v>
      </c>
      <c r="G431" s="42">
        <f t="shared" si="13"/>
        <v>0</v>
      </c>
      <c r="H431" s="44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1:20" ht="15">
      <c r="A432" s="37">
        <v>2060799</v>
      </c>
      <c r="B432" s="38" t="s">
        <v>322</v>
      </c>
      <c r="C432" s="43"/>
      <c r="D432" s="43"/>
      <c r="E432" s="44"/>
      <c r="F432" s="42">
        <f t="shared" si="12"/>
        <v>0</v>
      </c>
      <c r="G432" s="42">
        <f t="shared" si="13"/>
        <v>0</v>
      </c>
      <c r="H432" s="44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1:20" ht="15">
      <c r="A433" s="37">
        <v>20608</v>
      </c>
      <c r="B433" s="38" t="s">
        <v>323</v>
      </c>
      <c r="C433" s="39">
        <f>SUM(C434,C435,C436)</f>
        <v>0</v>
      </c>
      <c r="D433" s="39">
        <f>SUM(D434,D435,D436)</f>
        <v>0</v>
      </c>
      <c r="E433" s="39">
        <f>SUM(E434,E435,E436)</f>
        <v>0</v>
      </c>
      <c r="F433" s="42">
        <f t="shared" si="12"/>
        <v>0</v>
      </c>
      <c r="G433" s="42">
        <f t="shared" si="13"/>
        <v>0</v>
      </c>
      <c r="H433" s="41">
        <f>SUM(H434,H435,H436)</f>
        <v>0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1:20" ht="15">
      <c r="A434" s="37">
        <v>2060801</v>
      </c>
      <c r="B434" s="38" t="s">
        <v>324</v>
      </c>
      <c r="C434" s="43"/>
      <c r="D434" s="43"/>
      <c r="E434" s="43"/>
      <c r="F434" s="42">
        <f t="shared" si="12"/>
        <v>0</v>
      </c>
      <c r="G434" s="42">
        <f t="shared" si="13"/>
        <v>0</v>
      </c>
      <c r="H434" s="44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1:20" ht="15">
      <c r="A435" s="37">
        <v>2060802</v>
      </c>
      <c r="B435" s="38" t="s">
        <v>325</v>
      </c>
      <c r="C435" s="43"/>
      <c r="D435" s="43"/>
      <c r="E435" s="43"/>
      <c r="F435" s="42">
        <f t="shared" si="12"/>
        <v>0</v>
      </c>
      <c r="G435" s="42">
        <f t="shared" si="13"/>
        <v>0</v>
      </c>
      <c r="H435" s="44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1:20" ht="15">
      <c r="A436" s="37">
        <v>2060899</v>
      </c>
      <c r="B436" s="38" t="s">
        <v>326</v>
      </c>
      <c r="C436" s="43"/>
      <c r="D436" s="43"/>
      <c r="E436" s="43"/>
      <c r="F436" s="42">
        <f t="shared" si="12"/>
        <v>0</v>
      </c>
      <c r="G436" s="42">
        <f t="shared" si="13"/>
        <v>0</v>
      </c>
      <c r="H436" s="44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1:20" ht="15">
      <c r="A437" s="37">
        <v>20609</v>
      </c>
      <c r="B437" s="38" t="s">
        <v>327</v>
      </c>
      <c r="C437" s="39">
        <f>SUM(C438,C439,C440)</f>
        <v>0</v>
      </c>
      <c r="D437" s="39">
        <f>SUM(D438,D439,D440)</f>
        <v>0</v>
      </c>
      <c r="E437" s="39">
        <f>SUM(E438,E439,E440)</f>
        <v>0</v>
      </c>
      <c r="F437" s="42">
        <f t="shared" si="12"/>
        <v>0</v>
      </c>
      <c r="G437" s="42">
        <f t="shared" si="13"/>
        <v>0</v>
      </c>
      <c r="H437" s="41">
        <f>SUM(H438,H439,H440)</f>
        <v>0</v>
      </c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1:20" ht="15">
      <c r="A438" s="37">
        <v>2060901</v>
      </c>
      <c r="B438" s="38" t="s">
        <v>328</v>
      </c>
      <c r="C438" s="43"/>
      <c r="D438" s="43"/>
      <c r="E438" s="43"/>
      <c r="F438" s="42">
        <f t="shared" si="12"/>
        <v>0</v>
      </c>
      <c r="G438" s="42">
        <f t="shared" si="13"/>
        <v>0</v>
      </c>
      <c r="H438" s="44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1:20" ht="15">
      <c r="A439" s="37">
        <v>2060902</v>
      </c>
      <c r="B439" s="38" t="s">
        <v>329</v>
      </c>
      <c r="C439" s="43"/>
      <c r="D439" s="43"/>
      <c r="E439" s="43"/>
      <c r="F439" s="42">
        <f t="shared" si="12"/>
        <v>0</v>
      </c>
      <c r="G439" s="42">
        <f t="shared" si="13"/>
        <v>0</v>
      </c>
      <c r="H439" s="44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1:20" ht="15">
      <c r="A440" s="37">
        <v>2060999</v>
      </c>
      <c r="B440" s="38" t="s">
        <v>330</v>
      </c>
      <c r="C440" s="43"/>
      <c r="D440" s="43"/>
      <c r="E440" s="43"/>
      <c r="F440" s="42">
        <f t="shared" si="12"/>
        <v>0</v>
      </c>
      <c r="G440" s="42">
        <f t="shared" si="13"/>
        <v>0</v>
      </c>
      <c r="H440" s="44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1:20" ht="15">
      <c r="A441" s="37">
        <v>20699</v>
      </c>
      <c r="B441" s="38" t="s">
        <v>331</v>
      </c>
      <c r="C441" s="39">
        <f>SUM(C442,C443,C444,C445)</f>
        <v>0</v>
      </c>
      <c r="D441" s="39">
        <f>SUM(D442,D443,D444,D445)</f>
        <v>0</v>
      </c>
      <c r="E441" s="39">
        <f>SUM(E442,E443,E444,E445)</f>
        <v>0</v>
      </c>
      <c r="F441" s="42">
        <f t="shared" si="12"/>
        <v>0</v>
      </c>
      <c r="G441" s="42">
        <f t="shared" si="13"/>
        <v>0</v>
      </c>
      <c r="H441" s="41">
        <f>SUM(H442,H443,H444,H445)</f>
        <v>0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1:20" ht="15">
      <c r="A442" s="37">
        <v>2069901</v>
      </c>
      <c r="B442" s="38" t="s">
        <v>332</v>
      </c>
      <c r="C442" s="43"/>
      <c r="D442" s="43"/>
      <c r="E442" s="43"/>
      <c r="F442" s="42">
        <f t="shared" si="12"/>
        <v>0</v>
      </c>
      <c r="G442" s="42">
        <f t="shared" si="13"/>
        <v>0</v>
      </c>
      <c r="H442" s="44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1:20" ht="15">
      <c r="A443" s="37">
        <v>2069902</v>
      </c>
      <c r="B443" s="38" t="s">
        <v>333</v>
      </c>
      <c r="C443" s="43"/>
      <c r="D443" s="43"/>
      <c r="E443" s="44"/>
      <c r="F443" s="42">
        <f t="shared" si="12"/>
        <v>0</v>
      </c>
      <c r="G443" s="42">
        <f t="shared" si="13"/>
        <v>0</v>
      </c>
      <c r="H443" s="44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1:20" ht="15">
      <c r="A444" s="37">
        <v>2069903</v>
      </c>
      <c r="B444" s="38" t="s">
        <v>334</v>
      </c>
      <c r="C444" s="43"/>
      <c r="D444" s="43"/>
      <c r="E444" s="44"/>
      <c r="F444" s="42">
        <f t="shared" si="12"/>
        <v>0</v>
      </c>
      <c r="G444" s="42">
        <f t="shared" si="13"/>
        <v>0</v>
      </c>
      <c r="H444" s="44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1:20" ht="15">
      <c r="A445" s="37">
        <v>2069999</v>
      </c>
      <c r="B445" s="38" t="s">
        <v>335</v>
      </c>
      <c r="C445" s="43"/>
      <c r="D445" s="43"/>
      <c r="E445" s="44"/>
      <c r="F445" s="42">
        <f t="shared" si="12"/>
        <v>0</v>
      </c>
      <c r="G445" s="42">
        <f t="shared" si="13"/>
        <v>0</v>
      </c>
      <c r="H445" s="44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1:20" ht="15">
      <c r="A446" s="37">
        <v>207</v>
      </c>
      <c r="B446" s="38" t="s">
        <v>336</v>
      </c>
      <c r="C446" s="39">
        <f>SUM(C447,C463,C471,C482,C491,C499)</f>
        <v>1449</v>
      </c>
      <c r="D446" s="39">
        <f>SUM(D447,D463,D471,D482,D491,D499)</f>
        <v>1665</v>
      </c>
      <c r="E446" s="39">
        <f>SUM(E447,E463,E471,E482,E491,E499)</f>
        <v>1357.54</v>
      </c>
      <c r="F446" s="42">
        <f t="shared" si="12"/>
        <v>0.9368806073153899</v>
      </c>
      <c r="G446" s="42">
        <f t="shared" si="13"/>
        <v>0.8153393393393393</v>
      </c>
      <c r="H446" s="41">
        <f>SUM(H447,H463,H471,H482,H491,H499)</f>
        <v>1357.54</v>
      </c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ht="15">
      <c r="A447" s="37">
        <v>20701</v>
      </c>
      <c r="B447" s="38" t="s">
        <v>337</v>
      </c>
      <c r="C447" s="39">
        <f>SUM(C448,C449,C450,C451,C452,C453,C454,C455,C456,C457,C458,C459,C460,C461,C462)</f>
        <v>728</v>
      </c>
      <c r="D447" s="39">
        <f>SUM(D448,D449,D450,D451,D452,D453,D454,D455,D456,D457,D458,D459,D460,D461,D462)</f>
        <v>807</v>
      </c>
      <c r="E447" s="39">
        <f>SUM(E448,E449,E450,E451,E452,E453,E454,E455,E456,E457,E458,E459,E460,E461,E462)</f>
        <v>668.39</v>
      </c>
      <c r="F447" s="42">
        <f t="shared" si="12"/>
        <v>0.9181181318681318</v>
      </c>
      <c r="G447" s="42">
        <f t="shared" si="13"/>
        <v>0.8282403965303593</v>
      </c>
      <c r="H447" s="41">
        <f>SUM(H448,H449,H450,H451,H452,H453,H454,H455,H456,H457,H458,H459,H460,H461,H462)</f>
        <v>668.39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ht="15">
      <c r="A448" s="37">
        <v>2070101</v>
      </c>
      <c r="B448" s="38" t="s">
        <v>47</v>
      </c>
      <c r="C448" s="43">
        <v>188</v>
      </c>
      <c r="D448" s="43">
        <v>265</v>
      </c>
      <c r="E448" s="43">
        <v>168.73</v>
      </c>
      <c r="F448" s="42">
        <f t="shared" si="12"/>
        <v>0.8975</v>
      </c>
      <c r="G448" s="42">
        <f t="shared" si="13"/>
        <v>0.6367169811320754</v>
      </c>
      <c r="H448" s="44">
        <v>168.73</v>
      </c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ht="15">
      <c r="A449" s="37">
        <v>2070102</v>
      </c>
      <c r="B449" s="38" t="s">
        <v>48</v>
      </c>
      <c r="C449" s="43"/>
      <c r="D449" s="43"/>
      <c r="E449" s="44">
        <v>21.03</v>
      </c>
      <c r="F449" s="42">
        <f t="shared" si="12"/>
        <v>0</v>
      </c>
      <c r="G449" s="42">
        <f t="shared" si="13"/>
        <v>0</v>
      </c>
      <c r="H449" s="44">
        <v>21.03</v>
      </c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ht="15">
      <c r="A450" s="37">
        <v>2070103</v>
      </c>
      <c r="B450" s="38" t="s">
        <v>49</v>
      </c>
      <c r="C450" s="43"/>
      <c r="D450" s="43"/>
      <c r="E450" s="44"/>
      <c r="F450" s="42">
        <f t="shared" si="12"/>
        <v>0</v>
      </c>
      <c r="G450" s="42">
        <f t="shared" si="13"/>
        <v>0</v>
      </c>
      <c r="H450" s="44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ht="15">
      <c r="A451" s="37">
        <v>2070104</v>
      </c>
      <c r="B451" s="38" t="s">
        <v>338</v>
      </c>
      <c r="C451" s="43"/>
      <c r="D451" s="43"/>
      <c r="E451" s="44"/>
      <c r="F451" s="42">
        <f t="shared" si="12"/>
        <v>0</v>
      </c>
      <c r="G451" s="42">
        <f t="shared" si="13"/>
        <v>0</v>
      </c>
      <c r="H451" s="44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ht="15">
      <c r="A452" s="37">
        <v>2070105</v>
      </c>
      <c r="B452" s="38" t="s">
        <v>339</v>
      </c>
      <c r="C452" s="43"/>
      <c r="D452" s="43"/>
      <c r="E452" s="44"/>
      <c r="F452" s="42">
        <f t="shared" si="12"/>
        <v>0</v>
      </c>
      <c r="G452" s="42">
        <f t="shared" si="13"/>
        <v>0</v>
      </c>
      <c r="H452" s="44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ht="15">
      <c r="A453" s="37">
        <v>2070106</v>
      </c>
      <c r="B453" s="38" t="s">
        <v>340</v>
      </c>
      <c r="C453" s="43"/>
      <c r="D453" s="43"/>
      <c r="E453" s="44"/>
      <c r="F453" s="42">
        <f t="shared" si="12"/>
        <v>0</v>
      </c>
      <c r="G453" s="42">
        <f t="shared" si="13"/>
        <v>0</v>
      </c>
      <c r="H453" s="44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ht="15">
      <c r="A454" s="37">
        <v>2070107</v>
      </c>
      <c r="B454" s="38" t="s">
        <v>341</v>
      </c>
      <c r="C454" s="43"/>
      <c r="D454" s="43"/>
      <c r="E454" s="44"/>
      <c r="F454" s="42">
        <f aca="true" t="shared" si="14" ref="F454:F517">_xlfn.IFERROR(E454/C454,0)</f>
        <v>0</v>
      </c>
      <c r="G454" s="42">
        <f aca="true" t="shared" si="15" ref="G454:G517">_xlfn.IFERROR(E454/D454,0)</f>
        <v>0</v>
      </c>
      <c r="H454" s="44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ht="15">
      <c r="A455" s="37">
        <v>2070108</v>
      </c>
      <c r="B455" s="38" t="s">
        <v>342</v>
      </c>
      <c r="C455" s="43"/>
      <c r="D455" s="43"/>
      <c r="E455" s="44"/>
      <c r="F455" s="42">
        <f t="shared" si="14"/>
        <v>0</v>
      </c>
      <c r="G455" s="42">
        <f t="shared" si="15"/>
        <v>0</v>
      </c>
      <c r="H455" s="44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spans="1:20" ht="15">
      <c r="A456" s="37">
        <v>2070109</v>
      </c>
      <c r="B456" s="38" t="s">
        <v>343</v>
      </c>
      <c r="C456" s="43"/>
      <c r="D456" s="43"/>
      <c r="E456" s="44"/>
      <c r="F456" s="42">
        <f t="shared" si="14"/>
        <v>0</v>
      </c>
      <c r="G456" s="42">
        <f t="shared" si="15"/>
        <v>0</v>
      </c>
      <c r="H456" s="44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spans="1:20" ht="15">
      <c r="A457" s="37">
        <v>2070110</v>
      </c>
      <c r="B457" s="38" t="s">
        <v>344</v>
      </c>
      <c r="C457" s="43"/>
      <c r="D457" s="43"/>
      <c r="E457" s="44"/>
      <c r="F457" s="42">
        <f t="shared" si="14"/>
        <v>0</v>
      </c>
      <c r="G457" s="42">
        <f t="shared" si="15"/>
        <v>0</v>
      </c>
      <c r="H457" s="44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spans="1:20" ht="15">
      <c r="A458" s="37">
        <v>2070111</v>
      </c>
      <c r="B458" s="38" t="s">
        <v>345</v>
      </c>
      <c r="C458" s="43"/>
      <c r="D458" s="43"/>
      <c r="E458" s="44"/>
      <c r="F458" s="42">
        <f t="shared" si="14"/>
        <v>0</v>
      </c>
      <c r="G458" s="42">
        <f t="shared" si="15"/>
        <v>0</v>
      </c>
      <c r="H458" s="44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spans="1:20" ht="15">
      <c r="A459" s="37">
        <v>2070112</v>
      </c>
      <c r="B459" s="38" t="s">
        <v>346</v>
      </c>
      <c r="C459" s="43">
        <v>58</v>
      </c>
      <c r="D459" s="43"/>
      <c r="E459" s="44">
        <v>59.04</v>
      </c>
      <c r="F459" s="42">
        <f t="shared" si="14"/>
        <v>1.0179310344827586</v>
      </c>
      <c r="G459" s="42">
        <f t="shared" si="15"/>
        <v>0</v>
      </c>
      <c r="H459" s="44">
        <v>59.04</v>
      </c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spans="1:20" ht="15">
      <c r="A460" s="37">
        <v>2070113</v>
      </c>
      <c r="B460" s="38" t="s">
        <v>347</v>
      </c>
      <c r="C460" s="43"/>
      <c r="D460" s="43"/>
      <c r="E460" s="44"/>
      <c r="F460" s="42">
        <f t="shared" si="14"/>
        <v>0</v>
      </c>
      <c r="G460" s="42">
        <f t="shared" si="15"/>
        <v>0</v>
      </c>
      <c r="H460" s="44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spans="1:20" ht="15">
      <c r="A461" s="37">
        <v>2070114</v>
      </c>
      <c r="B461" s="38" t="s">
        <v>348</v>
      </c>
      <c r="C461" s="43"/>
      <c r="D461" s="43"/>
      <c r="E461" s="44"/>
      <c r="F461" s="42">
        <f t="shared" si="14"/>
        <v>0</v>
      </c>
      <c r="G461" s="42">
        <f t="shared" si="15"/>
        <v>0</v>
      </c>
      <c r="H461" s="44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0" ht="15">
      <c r="A462" s="37">
        <v>2070199</v>
      </c>
      <c r="B462" s="38" t="s">
        <v>349</v>
      </c>
      <c r="C462" s="43">
        <v>482</v>
      </c>
      <c r="D462" s="43">
        <v>542</v>
      </c>
      <c r="E462" s="44">
        <v>419.59</v>
      </c>
      <c r="F462" s="42">
        <f t="shared" si="14"/>
        <v>0.8705186721991701</v>
      </c>
      <c r="G462" s="42">
        <f t="shared" si="15"/>
        <v>0.7741512915129151</v>
      </c>
      <c r="H462" s="44">
        <v>419.59</v>
      </c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spans="1:20" ht="15">
      <c r="A463" s="37">
        <v>20702</v>
      </c>
      <c r="B463" s="38" t="s">
        <v>350</v>
      </c>
      <c r="C463" s="39">
        <f>SUM(C464,C465,C466,C467,C468,C469,C470)</f>
        <v>0</v>
      </c>
      <c r="D463" s="39">
        <f>SUM(D464,D465,D466,D467,D468,D469,D470)</f>
        <v>0</v>
      </c>
      <c r="E463" s="39">
        <f>SUM(E464,E465,E466,E467,E468,E469,E470)</f>
        <v>0</v>
      </c>
      <c r="F463" s="42">
        <f t="shared" si="14"/>
        <v>0</v>
      </c>
      <c r="G463" s="42">
        <f t="shared" si="15"/>
        <v>0</v>
      </c>
      <c r="H463" s="41">
        <f>SUM(H464,H465,H466,H467,H468,H469,H470)</f>
        <v>0</v>
      </c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spans="1:20" ht="15">
      <c r="A464" s="37">
        <v>2070201</v>
      </c>
      <c r="B464" s="38" t="s">
        <v>47</v>
      </c>
      <c r="C464" s="43"/>
      <c r="D464" s="43"/>
      <c r="E464" s="43"/>
      <c r="F464" s="42">
        <f t="shared" si="14"/>
        <v>0</v>
      </c>
      <c r="G464" s="42">
        <f t="shared" si="15"/>
        <v>0</v>
      </c>
      <c r="H464" s="44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spans="1:20" ht="15">
      <c r="A465" s="37">
        <v>2070202</v>
      </c>
      <c r="B465" s="38" t="s">
        <v>48</v>
      </c>
      <c r="C465" s="43"/>
      <c r="D465" s="43"/>
      <c r="E465" s="44"/>
      <c r="F465" s="42">
        <f t="shared" si="14"/>
        <v>0</v>
      </c>
      <c r="G465" s="42">
        <f t="shared" si="15"/>
        <v>0</v>
      </c>
      <c r="H465" s="44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spans="1:20" ht="15">
      <c r="A466" s="37">
        <v>2070203</v>
      </c>
      <c r="B466" s="38" t="s">
        <v>49</v>
      </c>
      <c r="C466" s="43"/>
      <c r="D466" s="43"/>
      <c r="E466" s="44"/>
      <c r="F466" s="42">
        <f t="shared" si="14"/>
        <v>0</v>
      </c>
      <c r="G466" s="42">
        <f t="shared" si="15"/>
        <v>0</v>
      </c>
      <c r="H466" s="44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spans="1:20" ht="15">
      <c r="A467" s="37">
        <v>2070204</v>
      </c>
      <c r="B467" s="38" t="s">
        <v>351</v>
      </c>
      <c r="C467" s="43"/>
      <c r="D467" s="43"/>
      <c r="E467" s="44"/>
      <c r="F467" s="42">
        <f t="shared" si="14"/>
        <v>0</v>
      </c>
      <c r="G467" s="42">
        <f t="shared" si="15"/>
        <v>0</v>
      </c>
      <c r="H467" s="44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spans="1:20" ht="15">
      <c r="A468" s="37">
        <v>2070205</v>
      </c>
      <c r="B468" s="38" t="s">
        <v>352</v>
      </c>
      <c r="C468" s="43"/>
      <c r="D468" s="43"/>
      <c r="E468" s="44"/>
      <c r="F468" s="42">
        <f t="shared" si="14"/>
        <v>0</v>
      </c>
      <c r="G468" s="42">
        <f t="shared" si="15"/>
        <v>0</v>
      </c>
      <c r="H468" s="44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spans="1:20" ht="15">
      <c r="A469" s="37">
        <v>2070206</v>
      </c>
      <c r="B469" s="38" t="s">
        <v>353</v>
      </c>
      <c r="C469" s="43"/>
      <c r="D469" s="43"/>
      <c r="E469" s="44"/>
      <c r="F469" s="42">
        <f t="shared" si="14"/>
        <v>0</v>
      </c>
      <c r="G469" s="42">
        <f t="shared" si="15"/>
        <v>0</v>
      </c>
      <c r="H469" s="44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spans="1:20" ht="15">
      <c r="A470" s="37">
        <v>2070299</v>
      </c>
      <c r="B470" s="38" t="s">
        <v>354</v>
      </c>
      <c r="C470" s="43"/>
      <c r="D470" s="43"/>
      <c r="E470" s="44"/>
      <c r="F470" s="42">
        <f t="shared" si="14"/>
        <v>0</v>
      </c>
      <c r="G470" s="42">
        <f t="shared" si="15"/>
        <v>0</v>
      </c>
      <c r="H470" s="44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spans="1:20" ht="15">
      <c r="A471" s="37">
        <v>20703</v>
      </c>
      <c r="B471" s="38" t="s">
        <v>355</v>
      </c>
      <c r="C471" s="39">
        <f>SUM(C472,C473,C474,C475,C476,C477,C478,C479,C480,C481)</f>
        <v>4</v>
      </c>
      <c r="D471" s="39">
        <f>SUM(D472,D473,D474,D475,D476,D477,D478,D479,D480,D481)</f>
        <v>4</v>
      </c>
      <c r="E471" s="39">
        <f>SUM(E472,E473,E474,E475,E476,E477,E478,E479,E480,E481)</f>
        <v>24</v>
      </c>
      <c r="F471" s="42">
        <f t="shared" si="14"/>
        <v>6</v>
      </c>
      <c r="G471" s="42">
        <f t="shared" si="15"/>
        <v>6</v>
      </c>
      <c r="H471" s="41">
        <f>SUM(H472,H473,H474,H475,H476,H477,H478,H479,H480,H481)</f>
        <v>24</v>
      </c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spans="1:20" ht="15">
      <c r="A472" s="37">
        <v>2070301</v>
      </c>
      <c r="B472" s="38" t="s">
        <v>47</v>
      </c>
      <c r="C472" s="43"/>
      <c r="D472" s="43"/>
      <c r="E472" s="43"/>
      <c r="F472" s="42">
        <f t="shared" si="14"/>
        <v>0</v>
      </c>
      <c r="G472" s="42">
        <f t="shared" si="15"/>
        <v>0</v>
      </c>
      <c r="H472" s="4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spans="1:20" ht="15">
      <c r="A473" s="37">
        <v>2070302</v>
      </c>
      <c r="B473" s="38" t="s">
        <v>48</v>
      </c>
      <c r="C473" s="43"/>
      <c r="D473" s="43"/>
      <c r="E473" s="44"/>
      <c r="F473" s="42">
        <f t="shared" si="14"/>
        <v>0</v>
      </c>
      <c r="G473" s="42">
        <f t="shared" si="15"/>
        <v>0</v>
      </c>
      <c r="H473" s="44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spans="1:20" ht="15">
      <c r="A474" s="37">
        <v>2070303</v>
      </c>
      <c r="B474" s="38" t="s">
        <v>49</v>
      </c>
      <c r="C474" s="43"/>
      <c r="D474" s="43"/>
      <c r="E474" s="44"/>
      <c r="F474" s="42">
        <f t="shared" si="14"/>
        <v>0</v>
      </c>
      <c r="G474" s="42">
        <f t="shared" si="15"/>
        <v>0</v>
      </c>
      <c r="H474" s="44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spans="1:20" ht="15">
      <c r="A475" s="37">
        <v>2070304</v>
      </c>
      <c r="B475" s="38" t="s">
        <v>356</v>
      </c>
      <c r="C475" s="43"/>
      <c r="D475" s="43"/>
      <c r="E475" s="44"/>
      <c r="F475" s="42">
        <f t="shared" si="14"/>
        <v>0</v>
      </c>
      <c r="G475" s="42">
        <f t="shared" si="15"/>
        <v>0</v>
      </c>
      <c r="H475" s="44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spans="1:20" ht="15">
      <c r="A476" s="37">
        <v>2070305</v>
      </c>
      <c r="B476" s="38" t="s">
        <v>357</v>
      </c>
      <c r="C476" s="43"/>
      <c r="D476" s="43"/>
      <c r="E476" s="44">
        <v>20</v>
      </c>
      <c r="F476" s="42">
        <f t="shared" si="14"/>
        <v>0</v>
      </c>
      <c r="G476" s="42">
        <f t="shared" si="15"/>
        <v>0</v>
      </c>
      <c r="H476" s="44">
        <v>20</v>
      </c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spans="1:20" ht="15">
      <c r="A477" s="37">
        <v>2070306</v>
      </c>
      <c r="B477" s="38" t="s">
        <v>358</v>
      </c>
      <c r="C477" s="43"/>
      <c r="D477" s="43"/>
      <c r="E477" s="44"/>
      <c r="F477" s="42">
        <f t="shared" si="14"/>
        <v>0</v>
      </c>
      <c r="G477" s="42">
        <f t="shared" si="15"/>
        <v>0</v>
      </c>
      <c r="H477" s="44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spans="1:20" ht="15">
      <c r="A478" s="37">
        <v>2070307</v>
      </c>
      <c r="B478" s="38" t="s">
        <v>359</v>
      </c>
      <c r="C478" s="43"/>
      <c r="D478" s="43"/>
      <c r="E478" s="44"/>
      <c r="F478" s="42">
        <f t="shared" si="14"/>
        <v>0</v>
      </c>
      <c r="G478" s="42">
        <f t="shared" si="15"/>
        <v>0</v>
      </c>
      <c r="H478" s="44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spans="1:20" ht="15">
      <c r="A479" s="37">
        <v>2070308</v>
      </c>
      <c r="B479" s="38" t="s">
        <v>360</v>
      </c>
      <c r="C479" s="43"/>
      <c r="D479" s="43"/>
      <c r="E479" s="44"/>
      <c r="F479" s="42">
        <f t="shared" si="14"/>
        <v>0</v>
      </c>
      <c r="G479" s="42">
        <f t="shared" si="15"/>
        <v>0</v>
      </c>
      <c r="H479" s="44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spans="1:20" ht="15">
      <c r="A480" s="37">
        <v>2070309</v>
      </c>
      <c r="B480" s="38" t="s">
        <v>361</v>
      </c>
      <c r="C480" s="43"/>
      <c r="D480" s="43"/>
      <c r="E480" s="44"/>
      <c r="F480" s="42">
        <f t="shared" si="14"/>
        <v>0</v>
      </c>
      <c r="G480" s="42">
        <f t="shared" si="15"/>
        <v>0</v>
      </c>
      <c r="H480" s="44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spans="1:20" ht="15">
      <c r="A481" s="37">
        <v>2070399</v>
      </c>
      <c r="B481" s="38" t="s">
        <v>362</v>
      </c>
      <c r="C481" s="43">
        <v>4</v>
      </c>
      <c r="D481" s="43">
        <v>4</v>
      </c>
      <c r="E481" s="44">
        <v>4</v>
      </c>
      <c r="F481" s="42">
        <f t="shared" si="14"/>
        <v>1</v>
      </c>
      <c r="G481" s="42">
        <f t="shared" si="15"/>
        <v>1</v>
      </c>
      <c r="H481" s="44">
        <v>4</v>
      </c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spans="1:20" ht="15">
      <c r="A482" s="37">
        <v>20706</v>
      </c>
      <c r="B482" s="38" t="s">
        <v>363</v>
      </c>
      <c r="C482" s="39">
        <f>SUM(C483,C484,C485,C486,C487,C488,C489,C490)</f>
        <v>0</v>
      </c>
      <c r="D482" s="39">
        <f>SUM(D483,D484,D485,D486,D487,D488,D489,D490)</f>
        <v>22</v>
      </c>
      <c r="E482" s="39">
        <f>SUM(E483,E484,E485,E486,E487,E488,E489,E490)</f>
        <v>0</v>
      </c>
      <c r="F482" s="42">
        <f t="shared" si="14"/>
        <v>0</v>
      </c>
      <c r="G482" s="42">
        <f t="shared" si="15"/>
        <v>0</v>
      </c>
      <c r="H482" s="41">
        <f>SUM(H483,H484,H485,H486,H487,H488,H489,H490)</f>
        <v>0</v>
      </c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spans="1:20" ht="15">
      <c r="A483" s="37">
        <v>2070601</v>
      </c>
      <c r="B483" s="38" t="s">
        <v>47</v>
      </c>
      <c r="C483" s="43"/>
      <c r="D483" s="43"/>
      <c r="E483" s="43"/>
      <c r="F483" s="42">
        <f t="shared" si="14"/>
        <v>0</v>
      </c>
      <c r="G483" s="42">
        <f t="shared" si="15"/>
        <v>0</v>
      </c>
      <c r="H483" s="44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spans="1:20" ht="15">
      <c r="A484" s="37">
        <v>2070602</v>
      </c>
      <c r="B484" s="38" t="s">
        <v>48</v>
      </c>
      <c r="C484" s="43"/>
      <c r="D484" s="43"/>
      <c r="E484" s="44"/>
      <c r="F484" s="42">
        <f t="shared" si="14"/>
        <v>0</v>
      </c>
      <c r="G484" s="42">
        <f t="shared" si="15"/>
        <v>0</v>
      </c>
      <c r="H484" s="44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spans="1:20" ht="15">
      <c r="A485" s="37">
        <v>2070603</v>
      </c>
      <c r="B485" s="38" t="s">
        <v>49</v>
      </c>
      <c r="C485" s="43"/>
      <c r="D485" s="43"/>
      <c r="E485" s="44"/>
      <c r="F485" s="42">
        <f t="shared" si="14"/>
        <v>0</v>
      </c>
      <c r="G485" s="42">
        <f t="shared" si="15"/>
        <v>0</v>
      </c>
      <c r="H485" s="44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spans="1:20" ht="15">
      <c r="A486" s="37">
        <v>2070604</v>
      </c>
      <c r="B486" s="38" t="s">
        <v>364</v>
      </c>
      <c r="C486" s="43"/>
      <c r="D486" s="43"/>
      <c r="E486" s="44"/>
      <c r="F486" s="42">
        <f t="shared" si="14"/>
        <v>0</v>
      </c>
      <c r="G486" s="42">
        <f t="shared" si="15"/>
        <v>0</v>
      </c>
      <c r="H486" s="44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spans="1:20" ht="15">
      <c r="A487" s="37">
        <v>2070605</v>
      </c>
      <c r="B487" s="38" t="s">
        <v>365</v>
      </c>
      <c r="C487" s="43"/>
      <c r="D487" s="43"/>
      <c r="E487" s="44"/>
      <c r="F487" s="42">
        <f t="shared" si="14"/>
        <v>0</v>
      </c>
      <c r="G487" s="42">
        <f t="shared" si="15"/>
        <v>0</v>
      </c>
      <c r="H487" s="44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spans="1:20" ht="15">
      <c r="A488" s="37">
        <v>2070606</v>
      </c>
      <c r="B488" s="38" t="s">
        <v>366</v>
      </c>
      <c r="C488" s="43"/>
      <c r="D488" s="43"/>
      <c r="E488" s="44"/>
      <c r="F488" s="42">
        <f t="shared" si="14"/>
        <v>0</v>
      </c>
      <c r="G488" s="42">
        <f t="shared" si="15"/>
        <v>0</v>
      </c>
      <c r="H488" s="44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spans="1:20" ht="15">
      <c r="A489" s="37">
        <v>2070607</v>
      </c>
      <c r="B489" s="38" t="s">
        <v>367</v>
      </c>
      <c r="C489" s="43"/>
      <c r="D489" s="43">
        <v>8</v>
      </c>
      <c r="E489" s="44"/>
      <c r="F489" s="42">
        <f t="shared" si="14"/>
        <v>0</v>
      </c>
      <c r="G489" s="42">
        <f t="shared" si="15"/>
        <v>0</v>
      </c>
      <c r="H489" s="44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spans="1:20" ht="15">
      <c r="A490" s="37">
        <v>2070699</v>
      </c>
      <c r="B490" s="38" t="s">
        <v>368</v>
      </c>
      <c r="C490" s="43"/>
      <c r="D490" s="43">
        <v>14</v>
      </c>
      <c r="E490" s="44"/>
      <c r="F490" s="42">
        <f t="shared" si="14"/>
        <v>0</v>
      </c>
      <c r="G490" s="42">
        <f t="shared" si="15"/>
        <v>0</v>
      </c>
      <c r="H490" s="44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spans="1:20" ht="15">
      <c r="A491" s="37">
        <v>20708</v>
      </c>
      <c r="B491" s="38" t="s">
        <v>369</v>
      </c>
      <c r="C491" s="39">
        <f>SUM(C492,C493,C494,C495,C496,C497,C498)</f>
        <v>674</v>
      </c>
      <c r="D491" s="39">
        <f>SUM(D492,D493,D494,D495,D496,D497,D498)</f>
        <v>682</v>
      </c>
      <c r="E491" s="39">
        <f>SUM(E492,E493,E494,E495,E496,E497,E498)</f>
        <v>640.15</v>
      </c>
      <c r="F491" s="42">
        <f t="shared" si="14"/>
        <v>0.9497774480712166</v>
      </c>
      <c r="G491" s="42">
        <f t="shared" si="15"/>
        <v>0.9386363636363636</v>
      </c>
      <c r="H491" s="41">
        <f>SUM(H492,H493,H494,H495,H496,H497,H498)</f>
        <v>640.15</v>
      </c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spans="1:20" ht="15">
      <c r="A492" s="37">
        <v>2070801</v>
      </c>
      <c r="B492" s="38" t="s">
        <v>47</v>
      </c>
      <c r="C492" s="43"/>
      <c r="D492" s="43"/>
      <c r="E492" s="43"/>
      <c r="F492" s="42">
        <f t="shared" si="14"/>
        <v>0</v>
      </c>
      <c r="G492" s="42">
        <f t="shared" si="15"/>
        <v>0</v>
      </c>
      <c r="H492" s="44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spans="1:20" ht="15">
      <c r="A493" s="37">
        <v>2070802</v>
      </c>
      <c r="B493" s="38" t="s">
        <v>48</v>
      </c>
      <c r="C493" s="43"/>
      <c r="D493" s="43"/>
      <c r="E493" s="44"/>
      <c r="F493" s="42">
        <f t="shared" si="14"/>
        <v>0</v>
      </c>
      <c r="G493" s="42">
        <f t="shared" si="15"/>
        <v>0</v>
      </c>
      <c r="H493" s="44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spans="1:20" ht="15">
      <c r="A494" s="37">
        <v>2070803</v>
      </c>
      <c r="B494" s="38" t="s">
        <v>49</v>
      </c>
      <c r="C494" s="43"/>
      <c r="D494" s="43"/>
      <c r="E494" s="44"/>
      <c r="F494" s="42">
        <f t="shared" si="14"/>
        <v>0</v>
      </c>
      <c r="G494" s="42">
        <f t="shared" si="15"/>
        <v>0</v>
      </c>
      <c r="H494" s="44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spans="1:20" ht="15">
      <c r="A495" s="37">
        <v>2070806</v>
      </c>
      <c r="B495" s="38" t="s">
        <v>370</v>
      </c>
      <c r="C495" s="43"/>
      <c r="D495" s="43"/>
      <c r="E495" s="44"/>
      <c r="F495" s="42">
        <f t="shared" si="14"/>
        <v>0</v>
      </c>
      <c r="G495" s="42">
        <f t="shared" si="15"/>
        <v>0</v>
      </c>
      <c r="H495" s="44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ht="15">
      <c r="A496" s="37">
        <v>2070807</v>
      </c>
      <c r="B496" s="38" t="s">
        <v>371</v>
      </c>
      <c r="C496" s="43"/>
      <c r="D496" s="43"/>
      <c r="E496" s="44"/>
      <c r="F496" s="42">
        <f t="shared" si="14"/>
        <v>0</v>
      </c>
      <c r="G496" s="42">
        <f t="shared" si="15"/>
        <v>0</v>
      </c>
      <c r="H496" s="44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spans="1:20" ht="15">
      <c r="A497" s="37">
        <v>2070808</v>
      </c>
      <c r="B497" s="38" t="s">
        <v>372</v>
      </c>
      <c r="C497" s="43"/>
      <c r="D497" s="43">
        <v>14</v>
      </c>
      <c r="E497" s="44"/>
      <c r="F497" s="42">
        <f t="shared" si="14"/>
        <v>0</v>
      </c>
      <c r="G497" s="42">
        <f t="shared" si="15"/>
        <v>0</v>
      </c>
      <c r="H497" s="44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spans="1:20" ht="15">
      <c r="A498" s="37">
        <v>2070899</v>
      </c>
      <c r="B498" s="38" t="s">
        <v>373</v>
      </c>
      <c r="C498" s="43">
        <v>674</v>
      </c>
      <c r="D498" s="43">
        <v>668</v>
      </c>
      <c r="E498" s="44">
        <v>640.15</v>
      </c>
      <c r="F498" s="42">
        <f t="shared" si="14"/>
        <v>0.9497774480712166</v>
      </c>
      <c r="G498" s="42">
        <f t="shared" si="15"/>
        <v>0.9583083832335328</v>
      </c>
      <c r="H498" s="44">
        <v>640.15</v>
      </c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spans="1:20" ht="15">
      <c r="A499" s="37">
        <v>20799</v>
      </c>
      <c r="B499" s="38" t="s">
        <v>374</v>
      </c>
      <c r="C499" s="39">
        <f>SUM(C500,C501,C502)</f>
        <v>43</v>
      </c>
      <c r="D499" s="39">
        <f>SUM(D500,D501,D502)</f>
        <v>150</v>
      </c>
      <c r="E499" s="39">
        <f>SUM(E500,E501,E502)</f>
        <v>25</v>
      </c>
      <c r="F499" s="42">
        <f t="shared" si="14"/>
        <v>0.5813953488372093</v>
      </c>
      <c r="G499" s="42">
        <f t="shared" si="15"/>
        <v>0.16666666666666666</v>
      </c>
      <c r="H499" s="41">
        <f>SUM(H500,H501,H502)</f>
        <v>25</v>
      </c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spans="1:20" ht="15">
      <c r="A500" s="37">
        <v>2079902</v>
      </c>
      <c r="B500" s="38" t="s">
        <v>375</v>
      </c>
      <c r="C500" s="43"/>
      <c r="D500" s="43"/>
      <c r="E500" s="43"/>
      <c r="F500" s="42">
        <f t="shared" si="14"/>
        <v>0</v>
      </c>
      <c r="G500" s="42">
        <f t="shared" si="15"/>
        <v>0</v>
      </c>
      <c r="H500" s="44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spans="1:20" ht="15">
      <c r="A501" s="37">
        <v>2079903</v>
      </c>
      <c r="B501" s="38" t="s">
        <v>376</v>
      </c>
      <c r="C501" s="43"/>
      <c r="D501" s="43"/>
      <c r="E501" s="43"/>
      <c r="F501" s="42">
        <f t="shared" si="14"/>
        <v>0</v>
      </c>
      <c r="G501" s="42">
        <f t="shared" si="15"/>
        <v>0</v>
      </c>
      <c r="H501" s="44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spans="1:20" ht="15">
      <c r="A502" s="37">
        <v>2079999</v>
      </c>
      <c r="B502" s="38" t="s">
        <v>377</v>
      </c>
      <c r="C502" s="43">
        <v>43</v>
      </c>
      <c r="D502" s="43">
        <v>150</v>
      </c>
      <c r="E502" s="43">
        <v>25</v>
      </c>
      <c r="F502" s="42">
        <f t="shared" si="14"/>
        <v>0.5813953488372093</v>
      </c>
      <c r="G502" s="42">
        <f t="shared" si="15"/>
        <v>0.16666666666666666</v>
      </c>
      <c r="H502" s="44">
        <v>25</v>
      </c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spans="1:20" ht="15">
      <c r="A503" s="37">
        <v>208</v>
      </c>
      <c r="B503" s="38" t="s">
        <v>378</v>
      </c>
      <c r="C503" s="39">
        <f>SUM(C504,C523,C531,C533,C542,C546,C556,C565,C572,C580,C589,C594,C597,C600,C603,C606,C609,C613,C617,C625,C628)</f>
        <v>39963</v>
      </c>
      <c r="D503" s="41">
        <f>SUM(D504,D523,D531,D533,D542,D546,D556,D565,D572,D580,D589,D594,D597,D600,D603,D606,D609,D613,D617,D625,D628)</f>
        <v>63245</v>
      </c>
      <c r="E503" s="41">
        <f>SUM(E504,E523,E531,E533,E542,E546,E556,E565,E572,E580,E589,E594,E597,E600,E603,E606,E609,E613,E617,E625,E628)</f>
        <v>23968.020000000004</v>
      </c>
      <c r="F503" s="42">
        <f t="shared" si="14"/>
        <v>0.5997552736281061</v>
      </c>
      <c r="G503" s="42">
        <f t="shared" si="15"/>
        <v>0.3789709858486838</v>
      </c>
      <c r="H503" s="41">
        <f>SUM(H504,H523,H531,H533,H542,H546,H556,H565,H572,H580,H589,H594,H597,H600,H603,H606,H609,H613,H617,H625,H628)</f>
        <v>23968.020000000004</v>
      </c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spans="1:20" ht="15">
      <c r="A504" s="37">
        <v>20801</v>
      </c>
      <c r="B504" s="38" t="s">
        <v>379</v>
      </c>
      <c r="C504" s="39">
        <f>SUM(C505,C506,C507,C508,C509,C510,C511,C512,C513,C514,C515,C516,C517,C518,C519,C520,C521,C522)</f>
        <v>963</v>
      </c>
      <c r="D504" s="39">
        <f>SUM(D505,D506,D507,D508,D509,D510,D511,D512,D513,D514,D515,D516,D517,D518,D519,D520,D521,D522)</f>
        <v>1195</v>
      </c>
      <c r="E504" s="39">
        <f>SUM(E505,E506,E507,E508,E509,E510,E511,E512,E513,E514,E515,E516,E517,E518,E519,E520,E521,E522)</f>
        <v>886.59</v>
      </c>
      <c r="F504" s="42">
        <f t="shared" si="14"/>
        <v>0.9206542056074767</v>
      </c>
      <c r="G504" s="42">
        <f t="shared" si="15"/>
        <v>0.7419163179916318</v>
      </c>
      <c r="H504" s="41">
        <f>SUM(H505,H506,H507,H508,H509,H510,H511,H512,H513,H514,H515,H516,H517,H518,H519,H520,H521,H522)</f>
        <v>886.59</v>
      </c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spans="1:20" ht="15">
      <c r="A505" s="37">
        <v>2080101</v>
      </c>
      <c r="B505" s="38" t="s">
        <v>47</v>
      </c>
      <c r="C505" s="43">
        <v>199</v>
      </c>
      <c r="D505" s="43">
        <v>251</v>
      </c>
      <c r="E505" s="43">
        <v>181.58</v>
      </c>
      <c r="F505" s="42">
        <f t="shared" si="14"/>
        <v>0.912462311557789</v>
      </c>
      <c r="G505" s="42">
        <f t="shared" si="15"/>
        <v>0.7234262948207172</v>
      </c>
      <c r="H505" s="44">
        <v>181.58</v>
      </c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spans="1:20" ht="15">
      <c r="A506" s="37">
        <v>2080102</v>
      </c>
      <c r="B506" s="38" t="s">
        <v>48</v>
      </c>
      <c r="C506" s="43"/>
      <c r="D506" s="43"/>
      <c r="E506" s="44"/>
      <c r="F506" s="42">
        <f t="shared" si="14"/>
        <v>0</v>
      </c>
      <c r="G506" s="42">
        <f t="shared" si="15"/>
        <v>0</v>
      </c>
      <c r="H506" s="44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spans="1:20" ht="15">
      <c r="A507" s="37">
        <v>2080103</v>
      </c>
      <c r="B507" s="38" t="s">
        <v>49</v>
      </c>
      <c r="C507" s="43"/>
      <c r="D507" s="43"/>
      <c r="E507" s="44"/>
      <c r="F507" s="42">
        <f t="shared" si="14"/>
        <v>0</v>
      </c>
      <c r="G507" s="42">
        <f t="shared" si="15"/>
        <v>0</v>
      </c>
      <c r="H507" s="44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spans="1:20" ht="15">
      <c r="A508" s="37">
        <v>2080104</v>
      </c>
      <c r="B508" s="38" t="s">
        <v>380</v>
      </c>
      <c r="C508" s="43"/>
      <c r="D508" s="43"/>
      <c r="E508" s="44"/>
      <c r="F508" s="42">
        <f t="shared" si="14"/>
        <v>0</v>
      </c>
      <c r="G508" s="42">
        <f t="shared" si="15"/>
        <v>0</v>
      </c>
      <c r="H508" s="44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spans="1:20" ht="15">
      <c r="A509" s="37">
        <v>2080105</v>
      </c>
      <c r="B509" s="38" t="s">
        <v>381</v>
      </c>
      <c r="C509" s="43"/>
      <c r="D509" s="43"/>
      <c r="E509" s="44"/>
      <c r="F509" s="42">
        <f t="shared" si="14"/>
        <v>0</v>
      </c>
      <c r="G509" s="42">
        <f t="shared" si="15"/>
        <v>0</v>
      </c>
      <c r="H509" s="44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spans="1:20" ht="15">
      <c r="A510" s="37">
        <v>2080106</v>
      </c>
      <c r="B510" s="38" t="s">
        <v>382</v>
      </c>
      <c r="C510" s="43"/>
      <c r="D510" s="43"/>
      <c r="E510" s="44"/>
      <c r="F510" s="42">
        <f t="shared" si="14"/>
        <v>0</v>
      </c>
      <c r="G510" s="42">
        <f t="shared" si="15"/>
        <v>0</v>
      </c>
      <c r="H510" s="44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spans="1:20" ht="15">
      <c r="A511" s="37">
        <v>2080107</v>
      </c>
      <c r="B511" s="38" t="s">
        <v>383</v>
      </c>
      <c r="C511" s="43"/>
      <c r="D511" s="43"/>
      <c r="E511" s="44"/>
      <c r="F511" s="42">
        <f t="shared" si="14"/>
        <v>0</v>
      </c>
      <c r="G511" s="42">
        <f t="shared" si="15"/>
        <v>0</v>
      </c>
      <c r="H511" s="4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spans="1:20" ht="15">
      <c r="A512" s="37">
        <v>2080108</v>
      </c>
      <c r="B512" s="38" t="s">
        <v>88</v>
      </c>
      <c r="C512" s="43"/>
      <c r="D512" s="43"/>
      <c r="E512" s="44"/>
      <c r="F512" s="42">
        <f t="shared" si="14"/>
        <v>0</v>
      </c>
      <c r="G512" s="42">
        <f t="shared" si="15"/>
        <v>0</v>
      </c>
      <c r="H512" s="44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spans="1:20" ht="15">
      <c r="A513" s="37">
        <v>2080109</v>
      </c>
      <c r="B513" s="38" t="s">
        <v>384</v>
      </c>
      <c r="C513" s="43">
        <v>746</v>
      </c>
      <c r="D513" s="43">
        <v>795</v>
      </c>
      <c r="E513" s="44">
        <v>688.93</v>
      </c>
      <c r="F513" s="42">
        <f t="shared" si="14"/>
        <v>0.9234986595174262</v>
      </c>
      <c r="G513" s="42">
        <f t="shared" si="15"/>
        <v>0.8665786163522012</v>
      </c>
      <c r="H513" s="44">
        <v>688.93</v>
      </c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spans="1:20" ht="15">
      <c r="A514" s="37">
        <v>2080110</v>
      </c>
      <c r="B514" s="38" t="s">
        <v>385</v>
      </c>
      <c r="C514" s="43"/>
      <c r="D514" s="43">
        <v>93</v>
      </c>
      <c r="E514" s="44"/>
      <c r="F514" s="42">
        <f t="shared" si="14"/>
        <v>0</v>
      </c>
      <c r="G514" s="42">
        <f t="shared" si="15"/>
        <v>0</v>
      </c>
      <c r="H514" s="44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spans="1:20" ht="15">
      <c r="A515" s="37">
        <v>2080111</v>
      </c>
      <c r="B515" s="38" t="s">
        <v>386</v>
      </c>
      <c r="C515" s="43"/>
      <c r="D515" s="43"/>
      <c r="E515" s="44"/>
      <c r="F515" s="42">
        <f t="shared" si="14"/>
        <v>0</v>
      </c>
      <c r="G515" s="42">
        <f t="shared" si="15"/>
        <v>0</v>
      </c>
      <c r="H515" s="44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spans="1:20" ht="15">
      <c r="A516" s="37">
        <v>2080112</v>
      </c>
      <c r="B516" s="38" t="s">
        <v>387</v>
      </c>
      <c r="C516" s="43"/>
      <c r="D516" s="43"/>
      <c r="E516" s="44"/>
      <c r="F516" s="42">
        <f t="shared" si="14"/>
        <v>0</v>
      </c>
      <c r="G516" s="42">
        <f t="shared" si="15"/>
        <v>0</v>
      </c>
      <c r="H516" s="44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spans="1:20" ht="15">
      <c r="A517" s="37">
        <v>2080113</v>
      </c>
      <c r="B517" s="38" t="s">
        <v>388</v>
      </c>
      <c r="C517" s="43"/>
      <c r="D517" s="43"/>
      <c r="E517" s="44"/>
      <c r="F517" s="42">
        <f t="shared" si="14"/>
        <v>0</v>
      </c>
      <c r="G517" s="42">
        <f t="shared" si="15"/>
        <v>0</v>
      </c>
      <c r="H517" s="44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spans="1:20" ht="15">
      <c r="A518" s="37">
        <v>2080114</v>
      </c>
      <c r="B518" s="38" t="s">
        <v>389</v>
      </c>
      <c r="C518" s="43"/>
      <c r="D518" s="43"/>
      <c r="E518" s="44"/>
      <c r="F518" s="42">
        <f aca="true" t="shared" si="16" ref="F518:F581">_xlfn.IFERROR(E518/C518,0)</f>
        <v>0</v>
      </c>
      <c r="G518" s="42">
        <f aca="true" t="shared" si="17" ref="G518:G581">_xlfn.IFERROR(E518/D518,0)</f>
        <v>0</v>
      </c>
      <c r="H518" s="44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spans="1:20" ht="15">
      <c r="A519" s="37">
        <v>2080115</v>
      </c>
      <c r="B519" s="38" t="s">
        <v>390</v>
      </c>
      <c r="C519" s="43"/>
      <c r="D519" s="43"/>
      <c r="E519" s="44"/>
      <c r="F519" s="42">
        <f t="shared" si="16"/>
        <v>0</v>
      </c>
      <c r="G519" s="42">
        <f t="shared" si="17"/>
        <v>0</v>
      </c>
      <c r="H519" s="44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spans="1:20" ht="15">
      <c r="A520" s="37">
        <v>2080116</v>
      </c>
      <c r="B520" s="38" t="s">
        <v>391</v>
      </c>
      <c r="C520" s="43"/>
      <c r="D520" s="43"/>
      <c r="E520" s="44"/>
      <c r="F520" s="42">
        <f t="shared" si="16"/>
        <v>0</v>
      </c>
      <c r="G520" s="42">
        <f t="shared" si="17"/>
        <v>0</v>
      </c>
      <c r="H520" s="44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spans="1:20" ht="15">
      <c r="A521" s="37">
        <v>2080150</v>
      </c>
      <c r="B521" s="38" t="s">
        <v>56</v>
      </c>
      <c r="C521" s="43"/>
      <c r="D521" s="43"/>
      <c r="E521" s="44"/>
      <c r="F521" s="42">
        <f t="shared" si="16"/>
        <v>0</v>
      </c>
      <c r="G521" s="42">
        <f t="shared" si="17"/>
        <v>0</v>
      </c>
      <c r="H521" s="44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spans="1:20" ht="15">
      <c r="A522" s="37">
        <v>2080199</v>
      </c>
      <c r="B522" s="38" t="s">
        <v>392</v>
      </c>
      <c r="C522" s="43">
        <v>18</v>
      </c>
      <c r="D522" s="43">
        <v>56</v>
      </c>
      <c r="E522" s="44">
        <v>16.08</v>
      </c>
      <c r="F522" s="42">
        <f t="shared" si="16"/>
        <v>0.8933333333333332</v>
      </c>
      <c r="G522" s="42">
        <f t="shared" si="17"/>
        <v>0.2871428571428571</v>
      </c>
      <c r="H522" s="44">
        <v>16.08</v>
      </c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spans="1:20" ht="15">
      <c r="A523" s="37">
        <v>20802</v>
      </c>
      <c r="B523" s="38" t="s">
        <v>393</v>
      </c>
      <c r="C523" s="39">
        <f>SUM(C524,C525,C526,C527,C528,C529,C530)</f>
        <v>682</v>
      </c>
      <c r="D523" s="39">
        <f>SUM(D524,D525,D526,D527,D528,D529,D530)</f>
        <v>705</v>
      </c>
      <c r="E523" s="39">
        <f>SUM(E524,E525,E526,E527,E528,E529,E530)</f>
        <v>645.76</v>
      </c>
      <c r="F523" s="42">
        <f t="shared" si="16"/>
        <v>0.9468621700879766</v>
      </c>
      <c r="G523" s="42">
        <f t="shared" si="17"/>
        <v>0.9159716312056737</v>
      </c>
      <c r="H523" s="41">
        <f>SUM(H524,H525,H526,H527,H528,H529,H530)</f>
        <v>645.76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spans="1:20" ht="15">
      <c r="A524" s="37">
        <v>2080201</v>
      </c>
      <c r="B524" s="38" t="s">
        <v>47</v>
      </c>
      <c r="C524" s="43">
        <v>130</v>
      </c>
      <c r="D524" s="43">
        <v>143</v>
      </c>
      <c r="E524" s="43">
        <v>124.8</v>
      </c>
      <c r="F524" s="42">
        <f t="shared" si="16"/>
        <v>0.96</v>
      </c>
      <c r="G524" s="42">
        <f t="shared" si="17"/>
        <v>0.8727272727272727</v>
      </c>
      <c r="H524" s="44">
        <v>124.8</v>
      </c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spans="1:20" ht="15">
      <c r="A525" s="37">
        <v>2080202</v>
      </c>
      <c r="B525" s="38" t="s">
        <v>48</v>
      </c>
      <c r="C525" s="43"/>
      <c r="D525" s="43"/>
      <c r="E525" s="44"/>
      <c r="F525" s="42">
        <f t="shared" si="16"/>
        <v>0</v>
      </c>
      <c r="G525" s="42">
        <f t="shared" si="17"/>
        <v>0</v>
      </c>
      <c r="H525" s="44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spans="1:20" ht="15">
      <c r="A526" s="37">
        <v>2080203</v>
      </c>
      <c r="B526" s="38" t="s">
        <v>49</v>
      </c>
      <c r="C526" s="43"/>
      <c r="D526" s="43"/>
      <c r="E526" s="44"/>
      <c r="F526" s="42">
        <f t="shared" si="16"/>
        <v>0</v>
      </c>
      <c r="G526" s="42">
        <f t="shared" si="17"/>
        <v>0</v>
      </c>
      <c r="H526" s="44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spans="1:20" ht="15">
      <c r="A527" s="37">
        <v>2080206</v>
      </c>
      <c r="B527" s="38" t="s">
        <v>394</v>
      </c>
      <c r="C527" s="43"/>
      <c r="D527" s="43"/>
      <c r="E527" s="44"/>
      <c r="F527" s="42">
        <f t="shared" si="16"/>
        <v>0</v>
      </c>
      <c r="G527" s="42">
        <f t="shared" si="17"/>
        <v>0</v>
      </c>
      <c r="H527" s="44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spans="1:20" ht="15">
      <c r="A528" s="37">
        <v>2080207</v>
      </c>
      <c r="B528" s="38" t="s">
        <v>395</v>
      </c>
      <c r="C528" s="43"/>
      <c r="D528" s="43"/>
      <c r="E528" s="44"/>
      <c r="F528" s="42">
        <f t="shared" si="16"/>
        <v>0</v>
      </c>
      <c r="G528" s="42">
        <f t="shared" si="17"/>
        <v>0</v>
      </c>
      <c r="H528" s="44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spans="1:20" ht="15">
      <c r="A529" s="37">
        <v>2080208</v>
      </c>
      <c r="B529" s="38" t="s">
        <v>396</v>
      </c>
      <c r="C529" s="43"/>
      <c r="D529" s="43"/>
      <c r="E529" s="44"/>
      <c r="F529" s="42">
        <f t="shared" si="16"/>
        <v>0</v>
      </c>
      <c r="G529" s="42">
        <f t="shared" si="17"/>
        <v>0</v>
      </c>
      <c r="H529" s="44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spans="1:20" ht="15">
      <c r="A530" s="37">
        <v>2080299</v>
      </c>
      <c r="B530" s="38" t="s">
        <v>397</v>
      </c>
      <c r="C530" s="43">
        <v>552</v>
      </c>
      <c r="D530" s="43">
        <v>562</v>
      </c>
      <c r="E530" s="44">
        <v>520.96</v>
      </c>
      <c r="F530" s="42">
        <f t="shared" si="16"/>
        <v>0.943768115942029</v>
      </c>
      <c r="G530" s="42">
        <f t="shared" si="17"/>
        <v>0.9269750889679716</v>
      </c>
      <c r="H530" s="44">
        <v>520.96</v>
      </c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spans="1:20" ht="15">
      <c r="A531" s="37">
        <v>20804</v>
      </c>
      <c r="B531" s="38" t="s">
        <v>398</v>
      </c>
      <c r="C531" s="39">
        <f>SUM(C532)</f>
        <v>0</v>
      </c>
      <c r="D531" s="39">
        <f>SUM(D532)</f>
        <v>0</v>
      </c>
      <c r="E531" s="39">
        <f>SUM(E532)</f>
        <v>0</v>
      </c>
      <c r="F531" s="42">
        <f t="shared" si="16"/>
        <v>0</v>
      </c>
      <c r="G531" s="42">
        <f t="shared" si="17"/>
        <v>0</v>
      </c>
      <c r="H531" s="41">
        <f>SUM(H532)</f>
        <v>0</v>
      </c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spans="1:20" ht="15">
      <c r="A532" s="37">
        <v>2080402</v>
      </c>
      <c r="B532" s="38" t="s">
        <v>399</v>
      </c>
      <c r="C532" s="43"/>
      <c r="D532" s="43"/>
      <c r="E532" s="43"/>
      <c r="F532" s="42">
        <f t="shared" si="16"/>
        <v>0</v>
      </c>
      <c r="G532" s="42">
        <f t="shared" si="17"/>
        <v>0</v>
      </c>
      <c r="H532" s="44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spans="1:20" ht="15">
      <c r="A533" s="37">
        <v>20805</v>
      </c>
      <c r="B533" s="38" t="s">
        <v>400</v>
      </c>
      <c r="C533" s="39">
        <f>SUM(C534,C535,C536,C537,C538,C539,C540,C541)</f>
        <v>14810</v>
      </c>
      <c r="D533" s="39">
        <f>SUM(D534,D535,D536,D537,D538,D539,D540,D541)</f>
        <v>31535</v>
      </c>
      <c r="E533" s="39">
        <f>SUM(E534,E535,E536,E537,E538,E539,E540,E541)</f>
        <v>11753.18</v>
      </c>
      <c r="F533" s="42">
        <f t="shared" si="16"/>
        <v>0.7935975692099932</v>
      </c>
      <c r="G533" s="42">
        <f t="shared" si="17"/>
        <v>0.37270271127318855</v>
      </c>
      <c r="H533" s="41">
        <f>SUM(H534,H535,H536,H537,H538,H539,H540,H541)</f>
        <v>11753.18</v>
      </c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spans="1:20" ht="15">
      <c r="A534" s="37">
        <v>2080501</v>
      </c>
      <c r="B534" s="38" t="s">
        <v>401</v>
      </c>
      <c r="C534" s="43"/>
      <c r="D534" s="43"/>
      <c r="E534" s="43"/>
      <c r="F534" s="42">
        <f t="shared" si="16"/>
        <v>0</v>
      </c>
      <c r="G534" s="42">
        <f t="shared" si="17"/>
        <v>0</v>
      </c>
      <c r="H534" s="44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spans="1:20" ht="15">
      <c r="A535" s="37">
        <v>2080502</v>
      </c>
      <c r="B535" s="38" t="s">
        <v>402</v>
      </c>
      <c r="C535" s="43"/>
      <c r="D535" s="43"/>
      <c r="E535" s="44"/>
      <c r="F535" s="42">
        <f t="shared" si="16"/>
        <v>0</v>
      </c>
      <c r="G535" s="42">
        <f t="shared" si="17"/>
        <v>0</v>
      </c>
      <c r="H535" s="44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spans="1:20" ht="15">
      <c r="A536" s="37">
        <v>2080503</v>
      </c>
      <c r="B536" s="38" t="s">
        <v>403</v>
      </c>
      <c r="C536" s="43"/>
      <c r="D536" s="43"/>
      <c r="E536" s="44"/>
      <c r="F536" s="42">
        <f t="shared" si="16"/>
        <v>0</v>
      </c>
      <c r="G536" s="42">
        <f t="shared" si="17"/>
        <v>0</v>
      </c>
      <c r="H536" s="44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spans="1:20" ht="15">
      <c r="A537" s="37">
        <v>2080505</v>
      </c>
      <c r="B537" s="38" t="s">
        <v>404</v>
      </c>
      <c r="C537" s="43">
        <v>11018</v>
      </c>
      <c r="D537" s="43">
        <v>10999</v>
      </c>
      <c r="E537" s="44">
        <v>11143.14</v>
      </c>
      <c r="F537" s="42">
        <f t="shared" si="16"/>
        <v>1.011357778181158</v>
      </c>
      <c r="G537" s="42">
        <f t="shared" si="17"/>
        <v>1.0131048277116101</v>
      </c>
      <c r="H537" s="44">
        <v>11143.14</v>
      </c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spans="1:20" ht="15">
      <c r="A538" s="37">
        <v>2080506</v>
      </c>
      <c r="B538" s="38" t="s">
        <v>405</v>
      </c>
      <c r="C538" s="43">
        <v>316</v>
      </c>
      <c r="D538" s="43">
        <v>1600</v>
      </c>
      <c r="E538" s="44">
        <v>610.04</v>
      </c>
      <c r="F538" s="42">
        <f t="shared" si="16"/>
        <v>1.930506329113924</v>
      </c>
      <c r="G538" s="42">
        <f t="shared" si="17"/>
        <v>0.381275</v>
      </c>
      <c r="H538" s="44">
        <v>610.04</v>
      </c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spans="1:20" ht="15">
      <c r="A539" s="37">
        <v>2080507</v>
      </c>
      <c r="B539" s="38" t="s">
        <v>406</v>
      </c>
      <c r="C539" s="43">
        <v>3476</v>
      </c>
      <c r="D539" s="43">
        <v>18936</v>
      </c>
      <c r="E539" s="44"/>
      <c r="F539" s="42">
        <f t="shared" si="16"/>
        <v>0</v>
      </c>
      <c r="G539" s="42">
        <f t="shared" si="17"/>
        <v>0</v>
      </c>
      <c r="H539" s="44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spans="1:20" ht="15">
      <c r="A540" s="37">
        <v>2080508</v>
      </c>
      <c r="B540" s="38" t="s">
        <v>407</v>
      </c>
      <c r="C540" s="43"/>
      <c r="D540" s="43"/>
      <c r="E540" s="44"/>
      <c r="F540" s="42">
        <f t="shared" si="16"/>
        <v>0</v>
      </c>
      <c r="G540" s="42">
        <f t="shared" si="17"/>
        <v>0</v>
      </c>
      <c r="H540" s="44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spans="1:20" ht="15">
      <c r="A541" s="37">
        <v>2080599</v>
      </c>
      <c r="B541" s="38" t="s">
        <v>408</v>
      </c>
      <c r="C541" s="43"/>
      <c r="D541" s="43"/>
      <c r="E541" s="44"/>
      <c r="F541" s="42">
        <f t="shared" si="16"/>
        <v>0</v>
      </c>
      <c r="G541" s="42">
        <f t="shared" si="17"/>
        <v>0</v>
      </c>
      <c r="H541" s="44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spans="1:20" ht="15">
      <c r="A542" s="37">
        <v>20806</v>
      </c>
      <c r="B542" s="38" t="s">
        <v>409</v>
      </c>
      <c r="C542" s="39">
        <f>SUM(C543,C544,C545)</f>
        <v>0</v>
      </c>
      <c r="D542" s="39">
        <f>SUM(D543,D544,D545)</f>
        <v>0</v>
      </c>
      <c r="E542" s="39">
        <f>SUM(E543,E544,E545)</f>
        <v>0</v>
      </c>
      <c r="F542" s="42">
        <f t="shared" si="16"/>
        <v>0</v>
      </c>
      <c r="G542" s="42">
        <f t="shared" si="17"/>
        <v>0</v>
      </c>
      <c r="H542" s="41">
        <f>SUM(H543,H544,H545)</f>
        <v>0</v>
      </c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spans="1:20" ht="15">
      <c r="A543" s="37">
        <v>2080601</v>
      </c>
      <c r="B543" s="38" t="s">
        <v>410</v>
      </c>
      <c r="C543" s="43"/>
      <c r="D543" s="43"/>
      <c r="E543" s="43"/>
      <c r="F543" s="42">
        <f t="shared" si="16"/>
        <v>0</v>
      </c>
      <c r="G543" s="42">
        <f t="shared" si="17"/>
        <v>0</v>
      </c>
      <c r="H543" s="44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spans="1:20" ht="15">
      <c r="A544" s="37">
        <v>2080602</v>
      </c>
      <c r="B544" s="38" t="s">
        <v>411</v>
      </c>
      <c r="C544" s="43"/>
      <c r="D544" s="43"/>
      <c r="E544" s="44"/>
      <c r="F544" s="42">
        <f t="shared" si="16"/>
        <v>0</v>
      </c>
      <c r="G544" s="42">
        <f t="shared" si="17"/>
        <v>0</v>
      </c>
      <c r="H544" s="44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spans="1:20" ht="15">
      <c r="A545" s="37">
        <v>2080699</v>
      </c>
      <c r="B545" s="38" t="s">
        <v>412</v>
      </c>
      <c r="C545" s="43"/>
      <c r="D545" s="43"/>
      <c r="E545" s="44"/>
      <c r="F545" s="42">
        <f t="shared" si="16"/>
        <v>0</v>
      </c>
      <c r="G545" s="42">
        <f t="shared" si="17"/>
        <v>0</v>
      </c>
      <c r="H545" s="44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spans="1:20" ht="15">
      <c r="A546" s="37">
        <v>20807</v>
      </c>
      <c r="B546" s="38" t="s">
        <v>413</v>
      </c>
      <c r="C546" s="39">
        <f>SUM(C547,C548,C549,C550,C551,C552,C553,C554,C555)</f>
        <v>964</v>
      </c>
      <c r="D546" s="39">
        <f>SUM(D547,D548,D549,D550,D551,D552,D553,D554,D555)</f>
        <v>909</v>
      </c>
      <c r="E546" s="39">
        <f>SUM(E547,E548,E549,E550,E551,E552,E553,E554,E555)</f>
        <v>197.39</v>
      </c>
      <c r="F546" s="42">
        <f t="shared" si="16"/>
        <v>0.20476141078838173</v>
      </c>
      <c r="G546" s="42">
        <f t="shared" si="17"/>
        <v>0.21715071507150713</v>
      </c>
      <c r="H546" s="41">
        <f>SUM(H547,H548,H549,H550,H551,H552,H553,H554,H555)</f>
        <v>197.39</v>
      </c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spans="1:20" ht="15">
      <c r="A547" s="37">
        <v>2080701</v>
      </c>
      <c r="B547" s="38" t="s">
        <v>414</v>
      </c>
      <c r="C547" s="43"/>
      <c r="D547" s="43"/>
      <c r="E547" s="43"/>
      <c r="F547" s="42">
        <f t="shared" si="16"/>
        <v>0</v>
      </c>
      <c r="G547" s="42">
        <f t="shared" si="17"/>
        <v>0</v>
      </c>
      <c r="H547" s="44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spans="1:20" ht="15">
      <c r="A548" s="37">
        <v>2080702</v>
      </c>
      <c r="B548" s="38" t="s">
        <v>415</v>
      </c>
      <c r="C548" s="43"/>
      <c r="D548" s="43"/>
      <c r="E548" s="44"/>
      <c r="F548" s="42">
        <f t="shared" si="16"/>
        <v>0</v>
      </c>
      <c r="G548" s="42">
        <f t="shared" si="17"/>
        <v>0</v>
      </c>
      <c r="H548" s="44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ht="15">
      <c r="A549" s="37">
        <v>2080704</v>
      </c>
      <c r="B549" s="38" t="s">
        <v>416</v>
      </c>
      <c r="C549" s="43"/>
      <c r="D549" s="43"/>
      <c r="E549" s="44"/>
      <c r="F549" s="42">
        <f t="shared" si="16"/>
        <v>0</v>
      </c>
      <c r="G549" s="42">
        <f t="shared" si="17"/>
        <v>0</v>
      </c>
      <c r="H549" s="44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spans="1:20" ht="15">
      <c r="A550" s="37">
        <v>2080705</v>
      </c>
      <c r="B550" s="38" t="s">
        <v>417</v>
      </c>
      <c r="C550" s="43">
        <v>964</v>
      </c>
      <c r="D550" s="43">
        <v>900</v>
      </c>
      <c r="E550" s="44">
        <v>197.39</v>
      </c>
      <c r="F550" s="42">
        <f t="shared" si="16"/>
        <v>0.20476141078838173</v>
      </c>
      <c r="G550" s="42">
        <f t="shared" si="17"/>
        <v>0.2193222222222222</v>
      </c>
      <c r="H550" s="44">
        <v>197.39</v>
      </c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spans="1:20" ht="15">
      <c r="A551" s="37">
        <v>2080709</v>
      </c>
      <c r="B551" s="38" t="s">
        <v>418</v>
      </c>
      <c r="C551" s="43"/>
      <c r="D551" s="43"/>
      <c r="E551" s="44"/>
      <c r="F551" s="42">
        <f t="shared" si="16"/>
        <v>0</v>
      </c>
      <c r="G551" s="42">
        <f t="shared" si="17"/>
        <v>0</v>
      </c>
      <c r="H551" s="44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spans="1:20" ht="15">
      <c r="A552" s="37">
        <v>2080711</v>
      </c>
      <c r="B552" s="38" t="s">
        <v>419</v>
      </c>
      <c r="C552" s="43"/>
      <c r="D552" s="43"/>
      <c r="E552" s="44"/>
      <c r="F552" s="42">
        <f t="shared" si="16"/>
        <v>0</v>
      </c>
      <c r="G552" s="42">
        <f t="shared" si="17"/>
        <v>0</v>
      </c>
      <c r="H552" s="44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spans="1:20" ht="15">
      <c r="A553" s="37">
        <v>2080712</v>
      </c>
      <c r="B553" s="38" t="s">
        <v>420</v>
      </c>
      <c r="C553" s="43"/>
      <c r="D553" s="43">
        <v>9</v>
      </c>
      <c r="E553" s="44"/>
      <c r="F553" s="42">
        <f t="shared" si="16"/>
        <v>0</v>
      </c>
      <c r="G553" s="42">
        <f t="shared" si="17"/>
        <v>0</v>
      </c>
      <c r="H553" s="44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spans="1:20" ht="15">
      <c r="A554" s="37">
        <v>2080713</v>
      </c>
      <c r="B554" s="38" t="s">
        <v>421</v>
      </c>
      <c r="C554" s="43"/>
      <c r="D554" s="43"/>
      <c r="E554" s="44"/>
      <c r="F554" s="42">
        <f t="shared" si="16"/>
        <v>0</v>
      </c>
      <c r="G554" s="42">
        <f t="shared" si="17"/>
        <v>0</v>
      </c>
      <c r="H554" s="44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spans="1:20" ht="15">
      <c r="A555" s="37">
        <v>2080799</v>
      </c>
      <c r="B555" s="38" t="s">
        <v>422</v>
      </c>
      <c r="C555" s="43"/>
      <c r="D555" s="43"/>
      <c r="E555" s="44"/>
      <c r="F555" s="42">
        <f t="shared" si="16"/>
        <v>0</v>
      </c>
      <c r="G555" s="42">
        <f t="shared" si="17"/>
        <v>0</v>
      </c>
      <c r="H555" s="44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spans="1:20" ht="15">
      <c r="A556" s="37">
        <v>20808</v>
      </c>
      <c r="B556" s="38" t="s">
        <v>423</v>
      </c>
      <c r="C556" s="39">
        <f>SUM(C557,C558,C559,C560,C561,C562,C563,C564)</f>
        <v>2032</v>
      </c>
      <c r="D556" s="39">
        <f>SUM(D557,D558,D559,D560,D561,D562,D563,D564)</f>
        <v>2605</v>
      </c>
      <c r="E556" s="39">
        <f>SUM(E557,E558,E559,E560,E561,E562,E563,E564)</f>
        <v>817.8199999999999</v>
      </c>
      <c r="F556" s="42">
        <f t="shared" si="16"/>
        <v>0.40247047244094486</v>
      </c>
      <c r="G556" s="42">
        <f t="shared" si="17"/>
        <v>0.3139424184261036</v>
      </c>
      <c r="H556" s="41">
        <f>SUM(H557,H558,H559,H560,H561,H562,H563,H564)</f>
        <v>817.8199999999999</v>
      </c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spans="1:20" ht="15">
      <c r="A557" s="37">
        <v>2080801</v>
      </c>
      <c r="B557" s="38" t="s">
        <v>424</v>
      </c>
      <c r="C557" s="43"/>
      <c r="D557" s="43"/>
      <c r="E557" s="43"/>
      <c r="F557" s="42">
        <f t="shared" si="16"/>
        <v>0</v>
      </c>
      <c r="G557" s="42">
        <f t="shared" si="17"/>
        <v>0</v>
      </c>
      <c r="H557" s="44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spans="1:20" ht="15">
      <c r="A558" s="37">
        <v>2080802</v>
      </c>
      <c r="B558" s="38" t="s">
        <v>425</v>
      </c>
      <c r="C558" s="43"/>
      <c r="D558" s="43"/>
      <c r="E558" s="44">
        <v>267.82</v>
      </c>
      <c r="F558" s="42">
        <f t="shared" si="16"/>
        <v>0</v>
      </c>
      <c r="G558" s="42">
        <f t="shared" si="17"/>
        <v>0</v>
      </c>
      <c r="H558" s="44">
        <v>267.82</v>
      </c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spans="1:20" ht="15">
      <c r="A559" s="37">
        <v>2080803</v>
      </c>
      <c r="B559" s="38" t="s">
        <v>426</v>
      </c>
      <c r="C559" s="43">
        <v>1482</v>
      </c>
      <c r="D559" s="43">
        <v>25</v>
      </c>
      <c r="E559" s="44"/>
      <c r="F559" s="42">
        <f t="shared" si="16"/>
        <v>0</v>
      </c>
      <c r="G559" s="42">
        <f t="shared" si="17"/>
        <v>0</v>
      </c>
      <c r="H559" s="44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spans="1:20" ht="15">
      <c r="A560" s="37">
        <v>2080805</v>
      </c>
      <c r="B560" s="38" t="s">
        <v>427</v>
      </c>
      <c r="C560" s="43"/>
      <c r="D560" s="43">
        <v>512</v>
      </c>
      <c r="E560" s="44"/>
      <c r="F560" s="42">
        <f t="shared" si="16"/>
        <v>0</v>
      </c>
      <c r="G560" s="42">
        <f t="shared" si="17"/>
        <v>0</v>
      </c>
      <c r="H560" s="44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spans="1:20" ht="15">
      <c r="A561" s="37">
        <v>2080806</v>
      </c>
      <c r="B561" s="38" t="s">
        <v>428</v>
      </c>
      <c r="C561" s="43"/>
      <c r="D561" s="43"/>
      <c r="E561" s="44"/>
      <c r="F561" s="42">
        <f t="shared" si="16"/>
        <v>0</v>
      </c>
      <c r="G561" s="42">
        <f t="shared" si="17"/>
        <v>0</v>
      </c>
      <c r="H561" s="44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spans="1:20" ht="15">
      <c r="A562" s="37">
        <v>2080807</v>
      </c>
      <c r="B562" s="38" t="s">
        <v>429</v>
      </c>
      <c r="C562" s="43"/>
      <c r="D562" s="43"/>
      <c r="E562" s="44"/>
      <c r="F562" s="42">
        <f t="shared" si="16"/>
        <v>0</v>
      </c>
      <c r="G562" s="42">
        <f t="shared" si="17"/>
        <v>0</v>
      </c>
      <c r="H562" s="44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spans="1:20" ht="15">
      <c r="A563" s="37">
        <v>2080808</v>
      </c>
      <c r="B563" s="38" t="s">
        <v>430</v>
      </c>
      <c r="C563" s="43"/>
      <c r="D563" s="43"/>
      <c r="E563" s="44"/>
      <c r="F563" s="42">
        <f t="shared" si="16"/>
        <v>0</v>
      </c>
      <c r="G563" s="42">
        <f t="shared" si="17"/>
        <v>0</v>
      </c>
      <c r="H563" s="44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spans="1:20" ht="15">
      <c r="A564" s="37">
        <v>2080899</v>
      </c>
      <c r="B564" s="38" t="s">
        <v>431</v>
      </c>
      <c r="C564" s="43">
        <v>550</v>
      </c>
      <c r="D564" s="43">
        <v>2068</v>
      </c>
      <c r="E564" s="44">
        <v>550</v>
      </c>
      <c r="F564" s="42">
        <f t="shared" si="16"/>
        <v>1</v>
      </c>
      <c r="G564" s="42">
        <f t="shared" si="17"/>
        <v>0.26595744680851063</v>
      </c>
      <c r="H564" s="44">
        <v>550</v>
      </c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spans="1:20" ht="15">
      <c r="A565" s="37">
        <v>20809</v>
      </c>
      <c r="B565" s="38" t="s">
        <v>432</v>
      </c>
      <c r="C565" s="39">
        <f>SUM(C566,C567,C568,C569,C570,C571)</f>
        <v>180</v>
      </c>
      <c r="D565" s="39">
        <f>SUM(D566,D567,D568,D569,D570,D571)</f>
        <v>1030</v>
      </c>
      <c r="E565" s="39">
        <f>SUM(E566,E567,E568,E569,E570,E571)</f>
        <v>180</v>
      </c>
      <c r="F565" s="42">
        <f t="shared" si="16"/>
        <v>1</v>
      </c>
      <c r="G565" s="42">
        <f t="shared" si="17"/>
        <v>0.17475728155339806</v>
      </c>
      <c r="H565" s="41">
        <f>SUM(H566,H567,H568,H569,H570,H571)</f>
        <v>180</v>
      </c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spans="1:20" ht="15">
      <c r="A566" s="37">
        <v>2080901</v>
      </c>
      <c r="B566" s="38" t="s">
        <v>433</v>
      </c>
      <c r="C566" s="43">
        <v>180</v>
      </c>
      <c r="D566" s="43">
        <v>376</v>
      </c>
      <c r="E566" s="43">
        <v>180</v>
      </c>
      <c r="F566" s="42">
        <f t="shared" si="16"/>
        <v>1</v>
      </c>
      <c r="G566" s="42">
        <f t="shared" si="17"/>
        <v>0.4787234042553192</v>
      </c>
      <c r="H566" s="44">
        <v>180</v>
      </c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spans="1:20" ht="15">
      <c r="A567" s="37">
        <v>2080902</v>
      </c>
      <c r="B567" s="38" t="s">
        <v>434</v>
      </c>
      <c r="C567" s="43"/>
      <c r="D567" s="43">
        <v>490</v>
      </c>
      <c r="E567" s="44"/>
      <c r="F567" s="42">
        <f t="shared" si="16"/>
        <v>0</v>
      </c>
      <c r="G567" s="42">
        <f t="shared" si="17"/>
        <v>0</v>
      </c>
      <c r="H567" s="44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spans="1:20" ht="15">
      <c r="A568" s="37">
        <v>2080903</v>
      </c>
      <c r="B568" s="38" t="s">
        <v>435</v>
      </c>
      <c r="C568" s="43"/>
      <c r="D568" s="43">
        <v>10</v>
      </c>
      <c r="E568" s="44"/>
      <c r="F568" s="42">
        <f t="shared" si="16"/>
        <v>0</v>
      </c>
      <c r="G568" s="42">
        <f t="shared" si="17"/>
        <v>0</v>
      </c>
      <c r="H568" s="44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spans="1:20" ht="15">
      <c r="A569" s="37">
        <v>2080904</v>
      </c>
      <c r="B569" s="38" t="s">
        <v>436</v>
      </c>
      <c r="C569" s="43"/>
      <c r="D569" s="43"/>
      <c r="E569" s="44"/>
      <c r="F569" s="42">
        <f t="shared" si="16"/>
        <v>0</v>
      </c>
      <c r="G569" s="42">
        <f t="shared" si="17"/>
        <v>0</v>
      </c>
      <c r="H569" s="44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spans="1:20" ht="15">
      <c r="A570" s="37">
        <v>2080905</v>
      </c>
      <c r="B570" s="38" t="s">
        <v>437</v>
      </c>
      <c r="C570" s="43"/>
      <c r="D570" s="43">
        <v>4</v>
      </c>
      <c r="E570" s="44"/>
      <c r="F570" s="42">
        <f t="shared" si="16"/>
        <v>0</v>
      </c>
      <c r="G570" s="42">
        <f t="shared" si="17"/>
        <v>0</v>
      </c>
      <c r="H570" s="44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spans="1:20" ht="15">
      <c r="A571" s="37">
        <v>2080999</v>
      </c>
      <c r="B571" s="38" t="s">
        <v>438</v>
      </c>
      <c r="C571" s="43"/>
      <c r="D571" s="43">
        <v>150</v>
      </c>
      <c r="E571" s="44"/>
      <c r="F571" s="42">
        <f t="shared" si="16"/>
        <v>0</v>
      </c>
      <c r="G571" s="42">
        <f t="shared" si="17"/>
        <v>0</v>
      </c>
      <c r="H571" s="44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spans="1:20" ht="15">
      <c r="A572" s="37">
        <v>20810</v>
      </c>
      <c r="B572" s="38" t="s">
        <v>439</v>
      </c>
      <c r="C572" s="39">
        <f>SUM(C573,C574,C575,C576,C577,C578,C579)</f>
        <v>1201</v>
      </c>
      <c r="D572" s="39">
        <f>SUM(D573,D574,D575,D576,D577,D578,D579)</f>
        <v>1064</v>
      </c>
      <c r="E572" s="39">
        <f>SUM(E573,E574,E575,E576,E577,E578,E579)</f>
        <v>787.6099999999999</v>
      </c>
      <c r="F572" s="42">
        <f t="shared" si="16"/>
        <v>0.6557951706910907</v>
      </c>
      <c r="G572" s="42">
        <f t="shared" si="17"/>
        <v>0.7402349624060149</v>
      </c>
      <c r="H572" s="41">
        <f>SUM(H573,H574,H575,H576,H577,H578,H579)</f>
        <v>787.6099999999999</v>
      </c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spans="1:20" ht="15">
      <c r="A573" s="37">
        <v>2081001</v>
      </c>
      <c r="B573" s="38" t="s">
        <v>440</v>
      </c>
      <c r="C573" s="43"/>
      <c r="D573" s="43">
        <v>76</v>
      </c>
      <c r="E573" s="43"/>
      <c r="F573" s="42">
        <f t="shared" si="16"/>
        <v>0</v>
      </c>
      <c r="G573" s="42">
        <f t="shared" si="17"/>
        <v>0</v>
      </c>
      <c r="H573" s="44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spans="1:20" ht="15">
      <c r="A574" s="37">
        <v>2081002</v>
      </c>
      <c r="B574" s="38" t="s">
        <v>441</v>
      </c>
      <c r="C574" s="43">
        <v>256</v>
      </c>
      <c r="D574" s="43">
        <v>246</v>
      </c>
      <c r="E574" s="44">
        <v>260</v>
      </c>
      <c r="F574" s="42">
        <f t="shared" si="16"/>
        <v>1.015625</v>
      </c>
      <c r="G574" s="42">
        <f t="shared" si="17"/>
        <v>1.056910569105691</v>
      </c>
      <c r="H574" s="44">
        <v>260</v>
      </c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spans="1:20" ht="15">
      <c r="A575" s="37">
        <v>2081003</v>
      </c>
      <c r="B575" s="38" t="s">
        <v>442</v>
      </c>
      <c r="C575" s="43"/>
      <c r="D575" s="43"/>
      <c r="E575" s="44"/>
      <c r="F575" s="42">
        <f t="shared" si="16"/>
        <v>0</v>
      </c>
      <c r="G575" s="42">
        <f t="shared" si="17"/>
        <v>0</v>
      </c>
      <c r="H575" s="44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ht="15">
      <c r="A576" s="37">
        <v>2081004</v>
      </c>
      <c r="B576" s="38" t="s">
        <v>443</v>
      </c>
      <c r="C576" s="43">
        <v>727</v>
      </c>
      <c r="D576" s="43">
        <v>524</v>
      </c>
      <c r="E576" s="44">
        <v>309.29</v>
      </c>
      <c r="F576" s="42">
        <f t="shared" si="16"/>
        <v>0.42543328748280607</v>
      </c>
      <c r="G576" s="42">
        <f t="shared" si="17"/>
        <v>0.5902480916030535</v>
      </c>
      <c r="H576" s="44">
        <v>309.29</v>
      </c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spans="1:20" ht="15">
      <c r="A577" s="37">
        <v>2081005</v>
      </c>
      <c r="B577" s="38" t="s">
        <v>444</v>
      </c>
      <c r="C577" s="43">
        <v>218</v>
      </c>
      <c r="D577" s="43">
        <v>218</v>
      </c>
      <c r="E577" s="44">
        <v>218.32</v>
      </c>
      <c r="F577" s="42">
        <f t="shared" si="16"/>
        <v>1.0014678899082567</v>
      </c>
      <c r="G577" s="42">
        <f t="shared" si="17"/>
        <v>1.0014678899082567</v>
      </c>
      <c r="H577" s="44">
        <v>218.32</v>
      </c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spans="1:20" ht="15">
      <c r="A578" s="37">
        <v>2081006</v>
      </c>
      <c r="B578" s="38" t="s">
        <v>445</v>
      </c>
      <c r="C578" s="43"/>
      <c r="D578" s="43"/>
      <c r="E578" s="44"/>
      <c r="F578" s="42">
        <f t="shared" si="16"/>
        <v>0</v>
      </c>
      <c r="G578" s="42">
        <f t="shared" si="17"/>
        <v>0</v>
      </c>
      <c r="H578" s="44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spans="1:20" ht="15">
      <c r="A579" s="37">
        <v>2081099</v>
      </c>
      <c r="B579" s="38" t="s">
        <v>446</v>
      </c>
      <c r="C579" s="43"/>
      <c r="D579" s="43"/>
      <c r="E579" s="44"/>
      <c r="F579" s="42">
        <f t="shared" si="16"/>
        <v>0</v>
      </c>
      <c r="G579" s="42">
        <f t="shared" si="17"/>
        <v>0</v>
      </c>
      <c r="H579" s="44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spans="1:20" ht="15">
      <c r="A580" s="37">
        <v>20811</v>
      </c>
      <c r="B580" s="38" t="s">
        <v>447</v>
      </c>
      <c r="C580" s="39">
        <f>SUM(C581,C582,C583,C584,C585,C586,C587,C588)</f>
        <v>522</v>
      </c>
      <c r="D580" s="39">
        <f>SUM(D581,D582,D583,D584,D585,D586,D587,D588)</f>
        <v>1102</v>
      </c>
      <c r="E580" s="39">
        <f>SUM(E581,E582,E583,E584,E585,E586,E587,E588)</f>
        <v>525.3199999999999</v>
      </c>
      <c r="F580" s="42">
        <f t="shared" si="16"/>
        <v>1.0063601532567048</v>
      </c>
      <c r="G580" s="42">
        <f t="shared" si="17"/>
        <v>0.4766969147005444</v>
      </c>
      <c r="H580" s="41">
        <f>SUM(H581,H582,H583,H584,H585,H586,H587,H588)</f>
        <v>525.3199999999999</v>
      </c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spans="1:20" ht="15">
      <c r="A581" s="37">
        <v>2081101</v>
      </c>
      <c r="B581" s="38" t="s">
        <v>47</v>
      </c>
      <c r="C581" s="43">
        <v>174</v>
      </c>
      <c r="D581" s="43">
        <v>60</v>
      </c>
      <c r="E581" s="43">
        <v>45.76</v>
      </c>
      <c r="F581" s="42">
        <f t="shared" si="16"/>
        <v>0.2629885057471264</v>
      </c>
      <c r="G581" s="42">
        <f t="shared" si="17"/>
        <v>0.7626666666666666</v>
      </c>
      <c r="H581" s="44">
        <v>45.76</v>
      </c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spans="1:20" ht="15">
      <c r="A582" s="37">
        <v>2081102</v>
      </c>
      <c r="B582" s="38" t="s">
        <v>48</v>
      </c>
      <c r="C582" s="43"/>
      <c r="D582" s="43"/>
      <c r="E582" s="44"/>
      <c r="F582" s="42">
        <f aca="true" t="shared" si="18" ref="F582:F645">_xlfn.IFERROR(E582/C582,0)</f>
        <v>0</v>
      </c>
      <c r="G582" s="42">
        <f aca="true" t="shared" si="19" ref="G582:G645">_xlfn.IFERROR(E582/D582,0)</f>
        <v>0</v>
      </c>
      <c r="H582" s="44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spans="1:20" ht="15">
      <c r="A583" s="37">
        <v>2081103</v>
      </c>
      <c r="B583" s="38" t="s">
        <v>49</v>
      </c>
      <c r="C583" s="43"/>
      <c r="D583" s="43"/>
      <c r="E583" s="44"/>
      <c r="F583" s="42">
        <f t="shared" si="18"/>
        <v>0</v>
      </c>
      <c r="G583" s="42">
        <f t="shared" si="19"/>
        <v>0</v>
      </c>
      <c r="H583" s="44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spans="1:20" ht="15">
      <c r="A584" s="37">
        <v>2081104</v>
      </c>
      <c r="B584" s="38" t="s">
        <v>448</v>
      </c>
      <c r="C584" s="43"/>
      <c r="D584" s="43">
        <v>41</v>
      </c>
      <c r="E584" s="44"/>
      <c r="F584" s="42">
        <f t="shared" si="18"/>
        <v>0</v>
      </c>
      <c r="G584" s="42">
        <f t="shared" si="19"/>
        <v>0</v>
      </c>
      <c r="H584" s="44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spans="1:20" ht="15">
      <c r="A585" s="37">
        <v>2081105</v>
      </c>
      <c r="B585" s="38" t="s">
        <v>449</v>
      </c>
      <c r="C585" s="43"/>
      <c r="D585" s="43"/>
      <c r="E585" s="44"/>
      <c r="F585" s="42">
        <f t="shared" si="18"/>
        <v>0</v>
      </c>
      <c r="G585" s="42">
        <f t="shared" si="19"/>
        <v>0</v>
      </c>
      <c r="H585" s="44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spans="1:20" ht="15">
      <c r="A586" s="37">
        <v>2081106</v>
      </c>
      <c r="B586" s="38" t="s">
        <v>450</v>
      </c>
      <c r="C586" s="43"/>
      <c r="D586" s="43"/>
      <c r="E586" s="44"/>
      <c r="F586" s="42">
        <f t="shared" si="18"/>
        <v>0</v>
      </c>
      <c r="G586" s="42">
        <f t="shared" si="19"/>
        <v>0</v>
      </c>
      <c r="H586" s="44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spans="1:20" ht="15">
      <c r="A587" s="37">
        <v>2081107</v>
      </c>
      <c r="B587" s="38" t="s">
        <v>451</v>
      </c>
      <c r="C587" s="43">
        <v>330</v>
      </c>
      <c r="D587" s="43">
        <v>516</v>
      </c>
      <c r="E587" s="44">
        <v>358.9</v>
      </c>
      <c r="F587" s="42">
        <f t="shared" si="18"/>
        <v>1.0875757575757574</v>
      </c>
      <c r="G587" s="42">
        <f t="shared" si="19"/>
        <v>0.6955426356589147</v>
      </c>
      <c r="H587" s="44">
        <v>358.9</v>
      </c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spans="1:20" ht="15">
      <c r="A588" s="37">
        <v>2081199</v>
      </c>
      <c r="B588" s="38" t="s">
        <v>452</v>
      </c>
      <c r="C588" s="43">
        <v>18</v>
      </c>
      <c r="D588" s="43">
        <v>485</v>
      </c>
      <c r="E588" s="44">
        <v>120.66</v>
      </c>
      <c r="F588" s="42">
        <f t="shared" si="18"/>
        <v>6.703333333333333</v>
      </c>
      <c r="G588" s="42">
        <f t="shared" si="19"/>
        <v>0.24878350515463918</v>
      </c>
      <c r="H588" s="44">
        <v>120.66</v>
      </c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spans="1:20" ht="15">
      <c r="A589" s="37">
        <v>20816</v>
      </c>
      <c r="B589" s="38" t="s">
        <v>453</v>
      </c>
      <c r="C589" s="39">
        <f>SUM(C590,C591,C592,C593)</f>
        <v>0</v>
      </c>
      <c r="D589" s="39">
        <f>SUM(D590,D591,D592,D593)</f>
        <v>0</v>
      </c>
      <c r="E589" s="39">
        <f>SUM(E590,E591,E592,E593)</f>
        <v>0</v>
      </c>
      <c r="F589" s="42">
        <f t="shared" si="18"/>
        <v>0</v>
      </c>
      <c r="G589" s="42">
        <f t="shared" si="19"/>
        <v>0</v>
      </c>
      <c r="H589" s="41">
        <f>SUM(H590,H591,H592,H593)</f>
        <v>0</v>
      </c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spans="1:20" ht="15">
      <c r="A590" s="37">
        <v>2081601</v>
      </c>
      <c r="B590" s="38" t="s">
        <v>47</v>
      </c>
      <c r="C590" s="43"/>
      <c r="D590" s="43"/>
      <c r="E590" s="43"/>
      <c r="F590" s="42">
        <f t="shared" si="18"/>
        <v>0</v>
      </c>
      <c r="G590" s="42">
        <f t="shared" si="19"/>
        <v>0</v>
      </c>
      <c r="H590" s="44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spans="1:20" ht="15">
      <c r="A591" s="37">
        <v>2081602</v>
      </c>
      <c r="B591" s="38" t="s">
        <v>48</v>
      </c>
      <c r="C591" s="43"/>
      <c r="D591" s="43"/>
      <c r="E591" s="44"/>
      <c r="F591" s="42">
        <f t="shared" si="18"/>
        <v>0</v>
      </c>
      <c r="G591" s="42">
        <f t="shared" si="19"/>
        <v>0</v>
      </c>
      <c r="H591" s="44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spans="1:20" ht="15">
      <c r="A592" s="37">
        <v>2081603</v>
      </c>
      <c r="B592" s="38" t="s">
        <v>49</v>
      </c>
      <c r="C592" s="43"/>
      <c r="D592" s="43"/>
      <c r="E592" s="44"/>
      <c r="F592" s="42">
        <f t="shared" si="18"/>
        <v>0</v>
      </c>
      <c r="G592" s="42">
        <f t="shared" si="19"/>
        <v>0</v>
      </c>
      <c r="H592" s="44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spans="1:20" ht="15">
      <c r="A593" s="37">
        <v>2081699</v>
      </c>
      <c r="B593" s="38" t="s">
        <v>454</v>
      </c>
      <c r="C593" s="43"/>
      <c r="D593" s="43"/>
      <c r="E593" s="44"/>
      <c r="F593" s="42">
        <f t="shared" si="18"/>
        <v>0</v>
      </c>
      <c r="G593" s="42">
        <f t="shared" si="19"/>
        <v>0</v>
      </c>
      <c r="H593" s="44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spans="1:20" ht="15">
      <c r="A594" s="37">
        <v>20819</v>
      </c>
      <c r="B594" s="38" t="s">
        <v>455</v>
      </c>
      <c r="C594" s="39">
        <f>SUM(C595,C596)</f>
        <v>0</v>
      </c>
      <c r="D594" s="39">
        <f>SUM(D595,D596)</f>
        <v>4654</v>
      </c>
      <c r="E594" s="39">
        <f>SUM(E595,E596)</f>
        <v>517</v>
      </c>
      <c r="F594" s="42">
        <f t="shared" si="18"/>
        <v>0</v>
      </c>
      <c r="G594" s="42">
        <f t="shared" si="19"/>
        <v>0.1110872367855608</v>
      </c>
      <c r="H594" s="41">
        <f>SUM(H595,H596)</f>
        <v>517</v>
      </c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spans="1:20" ht="15">
      <c r="A595" s="37">
        <v>2081901</v>
      </c>
      <c r="B595" s="38" t="s">
        <v>456</v>
      </c>
      <c r="C595" s="43"/>
      <c r="D595" s="43">
        <v>3505</v>
      </c>
      <c r="E595" s="43">
        <v>95</v>
      </c>
      <c r="F595" s="42">
        <f t="shared" si="18"/>
        <v>0</v>
      </c>
      <c r="G595" s="42">
        <f t="shared" si="19"/>
        <v>0.02710413694721826</v>
      </c>
      <c r="H595" s="44">
        <v>95</v>
      </c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spans="1:20" ht="15">
      <c r="A596" s="37">
        <v>2081902</v>
      </c>
      <c r="B596" s="38" t="s">
        <v>457</v>
      </c>
      <c r="C596" s="43"/>
      <c r="D596" s="43">
        <v>1149</v>
      </c>
      <c r="E596" s="43">
        <v>422</v>
      </c>
      <c r="F596" s="42">
        <f t="shared" si="18"/>
        <v>0</v>
      </c>
      <c r="G596" s="42">
        <f t="shared" si="19"/>
        <v>0.3672758920800696</v>
      </c>
      <c r="H596" s="44">
        <v>422</v>
      </c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spans="1:20" ht="15">
      <c r="A597" s="37">
        <v>20820</v>
      </c>
      <c r="B597" s="38" t="s">
        <v>458</v>
      </c>
      <c r="C597" s="39">
        <f>SUM(C598,C599)</f>
        <v>0</v>
      </c>
      <c r="D597" s="39">
        <f>SUM(D598,D599)</f>
        <v>128</v>
      </c>
      <c r="E597" s="39">
        <f>SUM(E598,E599)</f>
        <v>0</v>
      </c>
      <c r="F597" s="42">
        <f t="shared" si="18"/>
        <v>0</v>
      </c>
      <c r="G597" s="42">
        <f t="shared" si="19"/>
        <v>0</v>
      </c>
      <c r="H597" s="41">
        <f>SUM(H598,H599)</f>
        <v>0</v>
      </c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spans="1:20" ht="15">
      <c r="A598" s="37">
        <v>2082001</v>
      </c>
      <c r="B598" s="38" t="s">
        <v>459</v>
      </c>
      <c r="C598" s="43"/>
      <c r="D598" s="43">
        <v>113</v>
      </c>
      <c r="E598" s="43"/>
      <c r="F598" s="42">
        <f t="shared" si="18"/>
        <v>0</v>
      </c>
      <c r="G598" s="42">
        <f t="shared" si="19"/>
        <v>0</v>
      </c>
      <c r="H598" s="44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spans="1:20" ht="15">
      <c r="A599" s="37">
        <v>2082002</v>
      </c>
      <c r="B599" s="38" t="s">
        <v>460</v>
      </c>
      <c r="C599" s="43"/>
      <c r="D599" s="43">
        <v>15</v>
      </c>
      <c r="E599" s="43"/>
      <c r="F599" s="42">
        <f t="shared" si="18"/>
        <v>0</v>
      </c>
      <c r="G599" s="42">
        <f t="shared" si="19"/>
        <v>0</v>
      </c>
      <c r="H599" s="44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spans="1:20" ht="15">
      <c r="A600" s="37">
        <v>20821</v>
      </c>
      <c r="B600" s="38" t="s">
        <v>461</v>
      </c>
      <c r="C600" s="39">
        <f>SUM(C601,C602)</f>
        <v>500</v>
      </c>
      <c r="D600" s="39">
        <f>SUM(D601,D602)</f>
        <v>3196</v>
      </c>
      <c r="E600" s="39">
        <f>SUM(E601,E602)</f>
        <v>2188.23</v>
      </c>
      <c r="F600" s="42">
        <f t="shared" si="18"/>
        <v>4.37646</v>
      </c>
      <c r="G600" s="42">
        <f t="shared" si="19"/>
        <v>0.6846777221526908</v>
      </c>
      <c r="H600" s="41">
        <f>SUM(H601,H602)</f>
        <v>2188.23</v>
      </c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spans="1:20" ht="15">
      <c r="A601" s="37">
        <v>2082101</v>
      </c>
      <c r="B601" s="38" t="s">
        <v>462</v>
      </c>
      <c r="C601" s="43"/>
      <c r="D601" s="43">
        <v>46</v>
      </c>
      <c r="E601" s="43"/>
      <c r="F601" s="42">
        <f t="shared" si="18"/>
        <v>0</v>
      </c>
      <c r="G601" s="42">
        <f t="shared" si="19"/>
        <v>0</v>
      </c>
      <c r="H601" s="44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spans="1:20" ht="15">
      <c r="A602" s="37">
        <v>2082102</v>
      </c>
      <c r="B602" s="38" t="s">
        <v>463</v>
      </c>
      <c r="C602" s="43">
        <v>500</v>
      </c>
      <c r="D602" s="43">
        <v>3150</v>
      </c>
      <c r="E602" s="43">
        <v>2188.23</v>
      </c>
      <c r="F602" s="42">
        <f t="shared" si="18"/>
        <v>4.37646</v>
      </c>
      <c r="G602" s="42">
        <f t="shared" si="19"/>
        <v>0.6946761904761904</v>
      </c>
      <c r="H602" s="44">
        <v>2188.23</v>
      </c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spans="1:20" ht="15">
      <c r="A603" s="37">
        <v>20824</v>
      </c>
      <c r="B603" s="38" t="s">
        <v>464</v>
      </c>
      <c r="C603" s="39">
        <f>SUM(C604,C605)</f>
        <v>0</v>
      </c>
      <c r="D603" s="39">
        <f>SUM(D604,D605)</f>
        <v>0</v>
      </c>
      <c r="E603" s="39">
        <f>SUM(E604,E605)</f>
        <v>0</v>
      </c>
      <c r="F603" s="42">
        <f t="shared" si="18"/>
        <v>0</v>
      </c>
      <c r="G603" s="42">
        <f t="shared" si="19"/>
        <v>0</v>
      </c>
      <c r="H603" s="41">
        <f>SUM(H604,H605)</f>
        <v>0</v>
      </c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spans="1:20" ht="15">
      <c r="A604" s="37">
        <v>2082401</v>
      </c>
      <c r="B604" s="38" t="s">
        <v>465</v>
      </c>
      <c r="C604" s="43"/>
      <c r="D604" s="43"/>
      <c r="E604" s="43"/>
      <c r="F604" s="42">
        <f t="shared" si="18"/>
        <v>0</v>
      </c>
      <c r="G604" s="42">
        <f t="shared" si="19"/>
        <v>0</v>
      </c>
      <c r="H604" s="44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spans="1:20" ht="15">
      <c r="A605" s="37">
        <v>2082402</v>
      </c>
      <c r="B605" s="38" t="s">
        <v>466</v>
      </c>
      <c r="C605" s="43"/>
      <c r="D605" s="43"/>
      <c r="E605" s="43"/>
      <c r="F605" s="42">
        <f t="shared" si="18"/>
        <v>0</v>
      </c>
      <c r="G605" s="42">
        <f t="shared" si="19"/>
        <v>0</v>
      </c>
      <c r="H605" s="44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spans="1:20" ht="15">
      <c r="A606" s="37">
        <v>20825</v>
      </c>
      <c r="B606" s="38" t="s">
        <v>467</v>
      </c>
      <c r="C606" s="39">
        <f>SUM(C607,C608)</f>
        <v>3553</v>
      </c>
      <c r="D606" s="39">
        <f>SUM(D607,D608)</f>
        <v>39</v>
      </c>
      <c r="E606" s="39">
        <f>SUM(E607,E608)</f>
        <v>12</v>
      </c>
      <c r="F606" s="42">
        <f t="shared" si="18"/>
        <v>0.0033774275260343373</v>
      </c>
      <c r="G606" s="42">
        <f t="shared" si="19"/>
        <v>0.3076923076923077</v>
      </c>
      <c r="H606" s="41">
        <f>SUM(H607,H608)</f>
        <v>12</v>
      </c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spans="1:20" ht="15">
      <c r="A607" s="37">
        <v>2082501</v>
      </c>
      <c r="B607" s="38" t="s">
        <v>468</v>
      </c>
      <c r="C607" s="43">
        <v>17</v>
      </c>
      <c r="D607" s="43">
        <v>34</v>
      </c>
      <c r="E607" s="43">
        <v>12</v>
      </c>
      <c r="F607" s="42">
        <f t="shared" si="18"/>
        <v>0.7058823529411765</v>
      </c>
      <c r="G607" s="42">
        <f t="shared" si="19"/>
        <v>0.35294117647058826</v>
      </c>
      <c r="H607" s="44">
        <v>12</v>
      </c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spans="1:20" ht="15">
      <c r="A608" s="37">
        <v>2082502</v>
      </c>
      <c r="B608" s="38" t="s">
        <v>469</v>
      </c>
      <c r="C608" s="43">
        <v>3536</v>
      </c>
      <c r="D608" s="43">
        <v>5</v>
      </c>
      <c r="E608" s="43"/>
      <c r="F608" s="42">
        <f t="shared" si="18"/>
        <v>0</v>
      </c>
      <c r="G608" s="42">
        <f t="shared" si="19"/>
        <v>0</v>
      </c>
      <c r="H608" s="44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spans="1:20" ht="15">
      <c r="A609" s="37">
        <v>20826</v>
      </c>
      <c r="B609" s="38" t="s">
        <v>470</v>
      </c>
      <c r="C609" s="39">
        <f>SUM(C610,C611,C612)</f>
        <v>14353</v>
      </c>
      <c r="D609" s="39">
        <f>SUM(D610,D611,D612)</f>
        <v>14353</v>
      </c>
      <c r="E609" s="39">
        <f>SUM(E610,E611,E612)</f>
        <v>5095</v>
      </c>
      <c r="F609" s="42">
        <f t="shared" si="18"/>
        <v>0.35497805336863375</v>
      </c>
      <c r="G609" s="42">
        <f t="shared" si="19"/>
        <v>0.35497805336863375</v>
      </c>
      <c r="H609" s="41">
        <f>SUM(H610,H611,H612)</f>
        <v>5095</v>
      </c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spans="1:20" ht="15">
      <c r="A610" s="37">
        <v>2082601</v>
      </c>
      <c r="B610" s="38" t="s">
        <v>471</v>
      </c>
      <c r="C610" s="43">
        <v>4840</v>
      </c>
      <c r="D610" s="43">
        <v>4840</v>
      </c>
      <c r="E610" s="43">
        <v>4840</v>
      </c>
      <c r="F610" s="42">
        <f t="shared" si="18"/>
        <v>1</v>
      </c>
      <c r="G610" s="42">
        <f t="shared" si="19"/>
        <v>1</v>
      </c>
      <c r="H610" s="44">
        <v>4840</v>
      </c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spans="1:20" ht="15">
      <c r="A611" s="37">
        <v>2082602</v>
      </c>
      <c r="B611" s="38" t="s">
        <v>472</v>
      </c>
      <c r="C611" s="43">
        <v>9513</v>
      </c>
      <c r="D611" s="43">
        <v>9513</v>
      </c>
      <c r="E611" s="43">
        <v>255</v>
      </c>
      <c r="F611" s="42">
        <f t="shared" si="18"/>
        <v>0.026805424156417533</v>
      </c>
      <c r="G611" s="42">
        <f t="shared" si="19"/>
        <v>0.026805424156417533</v>
      </c>
      <c r="H611" s="44">
        <v>255</v>
      </c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spans="1:20" ht="15">
      <c r="A612" s="37">
        <v>2082699</v>
      </c>
      <c r="B612" s="38" t="s">
        <v>473</v>
      </c>
      <c r="C612" s="43"/>
      <c r="D612" s="43"/>
      <c r="E612" s="43"/>
      <c r="F612" s="42">
        <f t="shared" si="18"/>
        <v>0</v>
      </c>
      <c r="G612" s="42">
        <f t="shared" si="19"/>
        <v>0</v>
      </c>
      <c r="H612" s="44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spans="1:20" ht="15">
      <c r="A613" s="37">
        <v>20827</v>
      </c>
      <c r="B613" s="38" t="s">
        <v>474</v>
      </c>
      <c r="C613" s="39">
        <f>SUM(C614,C615,C616)</f>
        <v>0</v>
      </c>
      <c r="D613" s="39">
        <f>SUM(D614,D615,D616)</f>
        <v>0</v>
      </c>
      <c r="E613" s="39">
        <f>SUM(E614,E615,E616)</f>
        <v>0</v>
      </c>
      <c r="F613" s="42">
        <f t="shared" si="18"/>
        <v>0</v>
      </c>
      <c r="G613" s="42">
        <f t="shared" si="19"/>
        <v>0</v>
      </c>
      <c r="H613" s="41">
        <f>SUM(H614,H615,H616)</f>
        <v>0</v>
      </c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spans="1:20" ht="15">
      <c r="A614" s="37">
        <v>2082701</v>
      </c>
      <c r="B614" s="38" t="s">
        <v>475</v>
      </c>
      <c r="C614" s="43"/>
      <c r="D614" s="43"/>
      <c r="E614" s="43"/>
      <c r="F614" s="42">
        <f t="shared" si="18"/>
        <v>0</v>
      </c>
      <c r="G614" s="42">
        <f t="shared" si="19"/>
        <v>0</v>
      </c>
      <c r="H614" s="44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spans="1:20" ht="15">
      <c r="A615" s="37">
        <v>2082702</v>
      </c>
      <c r="B615" s="38" t="s">
        <v>476</v>
      </c>
      <c r="C615" s="43"/>
      <c r="D615" s="43"/>
      <c r="E615" s="43"/>
      <c r="F615" s="42">
        <f t="shared" si="18"/>
        <v>0</v>
      </c>
      <c r="G615" s="42">
        <f t="shared" si="19"/>
        <v>0</v>
      </c>
      <c r="H615" s="44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spans="1:20" ht="15">
      <c r="A616" s="37">
        <v>2082799</v>
      </c>
      <c r="B616" s="38" t="s">
        <v>477</v>
      </c>
      <c r="C616" s="43"/>
      <c r="D616" s="43"/>
      <c r="E616" s="43"/>
      <c r="F616" s="42">
        <f t="shared" si="18"/>
        <v>0</v>
      </c>
      <c r="G616" s="42">
        <f t="shared" si="19"/>
        <v>0</v>
      </c>
      <c r="H616" s="44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spans="1:20" ht="15">
      <c r="A617" s="37">
        <v>20828</v>
      </c>
      <c r="B617" s="38" t="s">
        <v>478</v>
      </c>
      <c r="C617" s="39">
        <f>SUM(C618,C619,C620,C621,C622,C623,C624)</f>
        <v>163</v>
      </c>
      <c r="D617" s="39">
        <f>SUM(D618,D619,D620,D621,D622,D623,D624)</f>
        <v>177</v>
      </c>
      <c r="E617" s="39">
        <f>SUM(E618,E619,E620,E621,E622,E623,E624)</f>
        <v>169.79000000000002</v>
      </c>
      <c r="F617" s="42">
        <f t="shared" si="18"/>
        <v>1.0416564417177916</v>
      </c>
      <c r="G617" s="42">
        <f t="shared" si="19"/>
        <v>0.959265536723164</v>
      </c>
      <c r="H617" s="41">
        <f>SUM(H618,H619,H620,H621,H622,H623,H624)</f>
        <v>169.79000000000002</v>
      </c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spans="1:20" ht="15">
      <c r="A618" s="37">
        <v>2082801</v>
      </c>
      <c r="B618" s="38" t="s">
        <v>47</v>
      </c>
      <c r="C618" s="43">
        <v>61</v>
      </c>
      <c r="D618" s="43">
        <v>64</v>
      </c>
      <c r="E618" s="43">
        <v>77.81</v>
      </c>
      <c r="F618" s="42">
        <f t="shared" si="18"/>
        <v>1.2755737704918033</v>
      </c>
      <c r="G618" s="42">
        <f t="shared" si="19"/>
        <v>1.21578125</v>
      </c>
      <c r="H618" s="44">
        <v>77.81</v>
      </c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spans="1:20" ht="15">
      <c r="A619" s="37">
        <v>2082802</v>
      </c>
      <c r="B619" s="38" t="s">
        <v>48</v>
      </c>
      <c r="C619" s="43"/>
      <c r="D619" s="43"/>
      <c r="E619" s="44"/>
      <c r="F619" s="42">
        <f t="shared" si="18"/>
        <v>0</v>
      </c>
      <c r="G619" s="42">
        <f t="shared" si="19"/>
        <v>0</v>
      </c>
      <c r="H619" s="44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spans="1:20" ht="15">
      <c r="A620" s="37">
        <v>2082803</v>
      </c>
      <c r="B620" s="38" t="s">
        <v>49</v>
      </c>
      <c r="C620" s="43"/>
      <c r="D620" s="43"/>
      <c r="E620" s="44"/>
      <c r="F620" s="42">
        <f t="shared" si="18"/>
        <v>0</v>
      </c>
      <c r="G620" s="42">
        <f t="shared" si="19"/>
        <v>0</v>
      </c>
      <c r="H620" s="44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spans="1:20" ht="15">
      <c r="A621" s="37">
        <v>2082804</v>
      </c>
      <c r="B621" s="38" t="s">
        <v>479</v>
      </c>
      <c r="C621" s="43"/>
      <c r="D621" s="43">
        <v>17</v>
      </c>
      <c r="E621" s="44"/>
      <c r="F621" s="42">
        <f t="shared" si="18"/>
        <v>0</v>
      </c>
      <c r="G621" s="42">
        <f t="shared" si="19"/>
        <v>0</v>
      </c>
      <c r="H621" s="44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spans="1:20" ht="15">
      <c r="A622" s="37">
        <v>2082805</v>
      </c>
      <c r="B622" s="38" t="s">
        <v>480</v>
      </c>
      <c r="C622" s="43"/>
      <c r="D622" s="43"/>
      <c r="E622" s="44"/>
      <c r="F622" s="42">
        <f t="shared" si="18"/>
        <v>0</v>
      </c>
      <c r="G622" s="42">
        <f t="shared" si="19"/>
        <v>0</v>
      </c>
      <c r="H622" s="44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spans="1:20" ht="15">
      <c r="A623" s="37">
        <v>2082850</v>
      </c>
      <c r="B623" s="38" t="s">
        <v>56</v>
      </c>
      <c r="C623" s="43">
        <v>102</v>
      </c>
      <c r="D623" s="43">
        <v>91</v>
      </c>
      <c r="E623" s="44">
        <v>91.98</v>
      </c>
      <c r="F623" s="42">
        <f t="shared" si="18"/>
        <v>0.901764705882353</v>
      </c>
      <c r="G623" s="42">
        <f t="shared" si="19"/>
        <v>1.0107692307692309</v>
      </c>
      <c r="H623" s="44">
        <v>91.98</v>
      </c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spans="1:20" ht="15">
      <c r="A624" s="37">
        <v>2082899</v>
      </c>
      <c r="B624" s="38" t="s">
        <v>481</v>
      </c>
      <c r="C624" s="43"/>
      <c r="D624" s="43">
        <v>5</v>
      </c>
      <c r="E624" s="44"/>
      <c r="F624" s="42">
        <f t="shared" si="18"/>
        <v>0</v>
      </c>
      <c r="G624" s="42">
        <f t="shared" si="19"/>
        <v>0</v>
      </c>
      <c r="H624" s="44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spans="1:20" ht="15">
      <c r="A625" s="37">
        <v>20830</v>
      </c>
      <c r="B625" s="38" t="s">
        <v>482</v>
      </c>
      <c r="C625" s="39">
        <f>SUM(C626,C627)</f>
        <v>0</v>
      </c>
      <c r="D625" s="39">
        <f>SUM(D626,D627)</f>
        <v>69</v>
      </c>
      <c r="E625" s="39">
        <f>SUM(E626,E627)</f>
        <v>0</v>
      </c>
      <c r="F625" s="42">
        <f t="shared" si="18"/>
        <v>0</v>
      </c>
      <c r="G625" s="42">
        <f t="shared" si="19"/>
        <v>0</v>
      </c>
      <c r="H625" s="41">
        <f>SUM(H626,H627)</f>
        <v>0</v>
      </c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spans="1:20" ht="15">
      <c r="A626" s="37">
        <v>2083001</v>
      </c>
      <c r="B626" s="38" t="s">
        <v>483</v>
      </c>
      <c r="C626" s="43"/>
      <c r="D626" s="43">
        <v>69</v>
      </c>
      <c r="E626" s="43"/>
      <c r="F626" s="42">
        <f t="shared" si="18"/>
        <v>0</v>
      </c>
      <c r="G626" s="42">
        <f t="shared" si="19"/>
        <v>0</v>
      </c>
      <c r="H626" s="44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spans="1:20" ht="15">
      <c r="A627" s="37">
        <v>2083099</v>
      </c>
      <c r="B627" s="38" t="s">
        <v>484</v>
      </c>
      <c r="C627" s="43"/>
      <c r="D627" s="43"/>
      <c r="E627" s="43"/>
      <c r="F627" s="42">
        <f t="shared" si="18"/>
        <v>0</v>
      </c>
      <c r="G627" s="42">
        <f t="shared" si="19"/>
        <v>0</v>
      </c>
      <c r="H627" s="44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spans="1:20" ht="15">
      <c r="A628" s="37">
        <v>2089999</v>
      </c>
      <c r="B628" s="38" t="s">
        <v>485</v>
      </c>
      <c r="C628" s="43">
        <v>40</v>
      </c>
      <c r="D628" s="43">
        <v>484</v>
      </c>
      <c r="E628" s="43">
        <v>192.33</v>
      </c>
      <c r="F628" s="42">
        <f t="shared" si="18"/>
        <v>4.80825</v>
      </c>
      <c r="G628" s="42">
        <f t="shared" si="19"/>
        <v>0.39737603305785124</v>
      </c>
      <c r="H628" s="44">
        <v>192.33</v>
      </c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spans="1:20" ht="15">
      <c r="A629" s="37">
        <v>210</v>
      </c>
      <c r="B629" s="38" t="s">
        <v>486</v>
      </c>
      <c r="C629" s="39">
        <f>SUM(C630,C635,C650,C654,C666,C669,C673,C678,C682,C686,C689,C698,C699)</f>
        <v>12862</v>
      </c>
      <c r="D629" s="39">
        <f>SUM(D630,D635,D650,D654,D666,D669,D673,D678,D682,D686,D689,D698,D699)</f>
        <v>18045</v>
      </c>
      <c r="E629" s="39">
        <f>SUM(E630,E635,E650,E654,E666,E669,E673,E678,E682,E686,E689,E698,E699)</f>
        <v>10329.369999999999</v>
      </c>
      <c r="F629" s="42">
        <f t="shared" si="18"/>
        <v>0.8030920541128906</v>
      </c>
      <c r="G629" s="42">
        <f t="shared" si="19"/>
        <v>0.5724228318093654</v>
      </c>
      <c r="H629" s="41">
        <f>SUM(H630,H635,H650,H654,H666,H669,H673,H678,H682,H686,H689,H698,H699)</f>
        <v>10329.369999999999</v>
      </c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spans="1:20" ht="15">
      <c r="A630" s="37">
        <v>21001</v>
      </c>
      <c r="B630" s="38" t="s">
        <v>487</v>
      </c>
      <c r="C630" s="39">
        <f>SUM(C631,C632,C633,C634)</f>
        <v>1322</v>
      </c>
      <c r="D630" s="39">
        <f>SUM(D631,D632,D633,D634)</f>
        <v>1681</v>
      </c>
      <c r="E630" s="39">
        <f>SUM(E631,E632,E633,E634)</f>
        <v>2023.3600000000001</v>
      </c>
      <c r="F630" s="42">
        <f t="shared" si="18"/>
        <v>1.5305295007564297</v>
      </c>
      <c r="G630" s="42">
        <f t="shared" si="19"/>
        <v>1.2036644854253422</v>
      </c>
      <c r="H630" s="41">
        <f>SUM(H631,H632,H633,H634)</f>
        <v>2023.3600000000001</v>
      </c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spans="1:20" ht="15">
      <c r="A631" s="37">
        <v>2100101</v>
      </c>
      <c r="B631" s="38" t="s">
        <v>47</v>
      </c>
      <c r="C631" s="43">
        <v>257</v>
      </c>
      <c r="D631" s="43">
        <v>370</v>
      </c>
      <c r="E631" s="43">
        <v>242.84</v>
      </c>
      <c r="F631" s="42">
        <f t="shared" si="18"/>
        <v>0.9449027237354086</v>
      </c>
      <c r="G631" s="42">
        <f t="shared" si="19"/>
        <v>0.6563243243243243</v>
      </c>
      <c r="H631" s="44">
        <v>242.84</v>
      </c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spans="1:20" ht="15">
      <c r="A632" s="37">
        <v>2100102</v>
      </c>
      <c r="B632" s="38" t="s">
        <v>48</v>
      </c>
      <c r="C632" s="43"/>
      <c r="D632" s="43"/>
      <c r="E632" s="44">
        <v>397.33</v>
      </c>
      <c r="F632" s="42">
        <f t="shared" si="18"/>
        <v>0</v>
      </c>
      <c r="G632" s="42">
        <f t="shared" si="19"/>
        <v>0</v>
      </c>
      <c r="H632" s="44">
        <v>397.33</v>
      </c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spans="1:20" ht="15">
      <c r="A633" s="37">
        <v>2100103</v>
      </c>
      <c r="B633" s="38" t="s">
        <v>49</v>
      </c>
      <c r="C633" s="43"/>
      <c r="D633" s="43"/>
      <c r="E633" s="44"/>
      <c r="F633" s="42">
        <f t="shared" si="18"/>
        <v>0</v>
      </c>
      <c r="G633" s="42">
        <f t="shared" si="19"/>
        <v>0</v>
      </c>
      <c r="H633" s="44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spans="1:20" ht="15">
      <c r="A634" s="37">
        <v>2100199</v>
      </c>
      <c r="B634" s="38" t="s">
        <v>488</v>
      </c>
      <c r="C634" s="43">
        <v>1065</v>
      </c>
      <c r="D634" s="43">
        <v>1311</v>
      </c>
      <c r="E634" s="44">
        <v>1383.19</v>
      </c>
      <c r="F634" s="42">
        <f t="shared" si="18"/>
        <v>1.2987699530516432</v>
      </c>
      <c r="G634" s="42">
        <f t="shared" si="19"/>
        <v>1.0550648360030512</v>
      </c>
      <c r="H634" s="44">
        <v>1383.19</v>
      </c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spans="1:20" ht="15">
      <c r="A635" s="37">
        <v>21002</v>
      </c>
      <c r="B635" s="38" t="s">
        <v>489</v>
      </c>
      <c r="C635" s="39">
        <f>SUM(C636,C637,C638,C639,C640,C641,C642,C643,C644,C645,C646,C647,C648,C649)</f>
        <v>36</v>
      </c>
      <c r="D635" s="39">
        <f>SUM(D636,D637,D638,D639,D640,D641,D642,D643,D644,D645,D646,D647,D648,D649)</f>
        <v>156</v>
      </c>
      <c r="E635" s="39">
        <f>SUM(E636,E637,E638,E639,E640,E641,E642,E643,E644,E645,E646,E647,E648,E649)</f>
        <v>80.3</v>
      </c>
      <c r="F635" s="42">
        <f t="shared" si="18"/>
        <v>2.2305555555555556</v>
      </c>
      <c r="G635" s="42">
        <f t="shared" si="19"/>
        <v>0.5147435897435897</v>
      </c>
      <c r="H635" s="41">
        <f>SUM(H636,H637,H638,H639,H640,H641,H642,H643,H644,H645,H646,H647,H648,H649)</f>
        <v>80.3</v>
      </c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spans="1:20" ht="15">
      <c r="A636" s="37">
        <v>2100201</v>
      </c>
      <c r="B636" s="38" t="s">
        <v>490</v>
      </c>
      <c r="C636" s="43"/>
      <c r="D636" s="43">
        <v>100</v>
      </c>
      <c r="E636" s="43"/>
      <c r="F636" s="42">
        <f t="shared" si="18"/>
        <v>0</v>
      </c>
      <c r="G636" s="42">
        <f t="shared" si="19"/>
        <v>0</v>
      </c>
      <c r="H636" s="44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spans="1:20" ht="15">
      <c r="A637" s="37">
        <v>2100202</v>
      </c>
      <c r="B637" s="38" t="s">
        <v>491</v>
      </c>
      <c r="C637" s="43"/>
      <c r="D637" s="43"/>
      <c r="E637" s="44"/>
      <c r="F637" s="42">
        <f t="shared" si="18"/>
        <v>0</v>
      </c>
      <c r="G637" s="42">
        <f t="shared" si="19"/>
        <v>0</v>
      </c>
      <c r="H637" s="44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spans="1:20" ht="15">
      <c r="A638" s="37">
        <v>2100203</v>
      </c>
      <c r="B638" s="38" t="s">
        <v>492</v>
      </c>
      <c r="C638" s="43"/>
      <c r="D638" s="43"/>
      <c r="E638" s="44"/>
      <c r="F638" s="42">
        <f t="shared" si="18"/>
        <v>0</v>
      </c>
      <c r="G638" s="42">
        <f t="shared" si="19"/>
        <v>0</v>
      </c>
      <c r="H638" s="44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spans="1:20" ht="15">
      <c r="A639" s="37">
        <v>2100204</v>
      </c>
      <c r="B639" s="38" t="s">
        <v>493</v>
      </c>
      <c r="C639" s="43"/>
      <c r="D639" s="43"/>
      <c r="E639" s="44"/>
      <c r="F639" s="42">
        <f t="shared" si="18"/>
        <v>0</v>
      </c>
      <c r="G639" s="42">
        <f t="shared" si="19"/>
        <v>0</v>
      </c>
      <c r="H639" s="44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spans="1:20" ht="15">
      <c r="A640" s="37">
        <v>2100205</v>
      </c>
      <c r="B640" s="38" t="s">
        <v>494</v>
      </c>
      <c r="C640" s="43"/>
      <c r="D640" s="43"/>
      <c r="E640" s="44"/>
      <c r="F640" s="42">
        <f t="shared" si="18"/>
        <v>0</v>
      </c>
      <c r="G640" s="42">
        <f t="shared" si="19"/>
        <v>0</v>
      </c>
      <c r="H640" s="44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spans="1:20" ht="15">
      <c r="A641" s="37">
        <v>2100206</v>
      </c>
      <c r="B641" s="38" t="s">
        <v>495</v>
      </c>
      <c r="C641" s="43"/>
      <c r="D641" s="43"/>
      <c r="E641" s="44">
        <v>44</v>
      </c>
      <c r="F641" s="42">
        <f t="shared" si="18"/>
        <v>0</v>
      </c>
      <c r="G641" s="42">
        <f t="shared" si="19"/>
        <v>0</v>
      </c>
      <c r="H641" s="44">
        <v>44</v>
      </c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spans="1:20" ht="15">
      <c r="A642" s="37">
        <v>2100207</v>
      </c>
      <c r="B642" s="38" t="s">
        <v>496</v>
      </c>
      <c r="C642" s="43"/>
      <c r="D642" s="43"/>
      <c r="E642" s="44"/>
      <c r="F642" s="42">
        <f t="shared" si="18"/>
        <v>0</v>
      </c>
      <c r="G642" s="42">
        <f t="shared" si="19"/>
        <v>0</v>
      </c>
      <c r="H642" s="44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spans="1:20" ht="15">
      <c r="A643" s="37">
        <v>2100208</v>
      </c>
      <c r="B643" s="38" t="s">
        <v>497</v>
      </c>
      <c r="C643" s="43">
        <v>36</v>
      </c>
      <c r="D643" s="43">
        <v>36</v>
      </c>
      <c r="E643" s="44">
        <v>36.3</v>
      </c>
      <c r="F643" s="42">
        <f t="shared" si="18"/>
        <v>1.0083333333333333</v>
      </c>
      <c r="G643" s="42">
        <f t="shared" si="19"/>
        <v>1.0083333333333333</v>
      </c>
      <c r="H643" s="44">
        <v>36.3</v>
      </c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spans="1:20" ht="15">
      <c r="A644" s="37">
        <v>2100209</v>
      </c>
      <c r="B644" s="38" t="s">
        <v>498</v>
      </c>
      <c r="C644" s="43"/>
      <c r="D644" s="43"/>
      <c r="E644" s="44"/>
      <c r="F644" s="42">
        <f t="shared" si="18"/>
        <v>0</v>
      </c>
      <c r="G644" s="42">
        <f t="shared" si="19"/>
        <v>0</v>
      </c>
      <c r="H644" s="44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spans="1:20" ht="15">
      <c r="A645" s="37">
        <v>2100210</v>
      </c>
      <c r="B645" s="38" t="s">
        <v>499</v>
      </c>
      <c r="C645" s="43"/>
      <c r="D645" s="43"/>
      <c r="E645" s="44"/>
      <c r="F645" s="42">
        <f t="shared" si="18"/>
        <v>0</v>
      </c>
      <c r="G645" s="42">
        <f t="shared" si="19"/>
        <v>0</v>
      </c>
      <c r="H645" s="44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spans="1:20" ht="15">
      <c r="A646" s="37">
        <v>2100211</v>
      </c>
      <c r="B646" s="38" t="s">
        <v>500</v>
      </c>
      <c r="C646" s="43"/>
      <c r="D646" s="43"/>
      <c r="E646" s="44"/>
      <c r="F646" s="42">
        <f aca="true" t="shared" si="20" ref="F646:F709">_xlfn.IFERROR(E646/C646,0)</f>
        <v>0</v>
      </c>
      <c r="G646" s="42">
        <f aca="true" t="shared" si="21" ref="G646:G709">_xlfn.IFERROR(E646/D646,0)</f>
        <v>0</v>
      </c>
      <c r="H646" s="44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spans="1:20" ht="15">
      <c r="A647" s="37">
        <v>2100212</v>
      </c>
      <c r="B647" s="38" t="s">
        <v>501</v>
      </c>
      <c r="C647" s="43"/>
      <c r="D647" s="43"/>
      <c r="E647" s="44"/>
      <c r="F647" s="42">
        <f t="shared" si="20"/>
        <v>0</v>
      </c>
      <c r="G647" s="42">
        <f t="shared" si="21"/>
        <v>0</v>
      </c>
      <c r="H647" s="44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spans="1:20" ht="15">
      <c r="A648" s="37">
        <v>2100213</v>
      </c>
      <c r="B648" s="38" t="s">
        <v>502</v>
      </c>
      <c r="C648" s="43"/>
      <c r="D648" s="43"/>
      <c r="E648" s="44"/>
      <c r="F648" s="42">
        <f t="shared" si="20"/>
        <v>0</v>
      </c>
      <c r="G648" s="42">
        <f t="shared" si="21"/>
        <v>0</v>
      </c>
      <c r="H648" s="44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spans="1:20" ht="15">
      <c r="A649" s="37">
        <v>2100299</v>
      </c>
      <c r="B649" s="38" t="s">
        <v>503</v>
      </c>
      <c r="C649" s="43"/>
      <c r="D649" s="43">
        <v>20</v>
      </c>
      <c r="E649" s="44"/>
      <c r="F649" s="42">
        <f t="shared" si="20"/>
        <v>0</v>
      </c>
      <c r="G649" s="42">
        <f t="shared" si="21"/>
        <v>0</v>
      </c>
      <c r="H649" s="44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spans="1:20" ht="15">
      <c r="A650" s="37">
        <v>21003</v>
      </c>
      <c r="B650" s="38" t="s">
        <v>504</v>
      </c>
      <c r="C650" s="39">
        <f>SUM(C651,C652,C653)</f>
        <v>0</v>
      </c>
      <c r="D650" s="39">
        <f>SUM(D651,D652,D653)</f>
        <v>755</v>
      </c>
      <c r="E650" s="39">
        <f>SUM(E651,E652,E653)</f>
        <v>158</v>
      </c>
      <c r="F650" s="42">
        <f t="shared" si="20"/>
        <v>0</v>
      </c>
      <c r="G650" s="42">
        <f t="shared" si="21"/>
        <v>0.20927152317880796</v>
      </c>
      <c r="H650" s="41">
        <f>SUM(H651,H652,H653)</f>
        <v>158</v>
      </c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spans="1:20" ht="15">
      <c r="A651" s="37">
        <v>2100301</v>
      </c>
      <c r="B651" s="38" t="s">
        <v>505</v>
      </c>
      <c r="C651" s="43"/>
      <c r="D651" s="43"/>
      <c r="E651" s="43"/>
      <c r="F651" s="42">
        <f t="shared" si="20"/>
        <v>0</v>
      </c>
      <c r="G651" s="42">
        <f t="shared" si="21"/>
        <v>0</v>
      </c>
      <c r="H651" s="44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spans="1:20" ht="15">
      <c r="A652" s="37">
        <v>2100302</v>
      </c>
      <c r="B652" s="38" t="s">
        <v>506</v>
      </c>
      <c r="C652" s="43"/>
      <c r="D652" s="43">
        <v>222</v>
      </c>
      <c r="E652" s="43">
        <v>158</v>
      </c>
      <c r="F652" s="42">
        <f t="shared" si="20"/>
        <v>0</v>
      </c>
      <c r="G652" s="42">
        <f t="shared" si="21"/>
        <v>0.7117117117117117</v>
      </c>
      <c r="H652" s="44">
        <v>158</v>
      </c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spans="1:20" ht="15">
      <c r="A653" s="37">
        <v>2100399</v>
      </c>
      <c r="B653" s="38" t="s">
        <v>507</v>
      </c>
      <c r="C653" s="43"/>
      <c r="D653" s="43">
        <v>533</v>
      </c>
      <c r="E653" s="43"/>
      <c r="F653" s="42">
        <f t="shared" si="20"/>
        <v>0</v>
      </c>
      <c r="G653" s="42">
        <f t="shared" si="21"/>
        <v>0</v>
      </c>
      <c r="H653" s="44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spans="1:20" ht="15">
      <c r="A654" s="37">
        <v>21004</v>
      </c>
      <c r="B654" s="38" t="s">
        <v>508</v>
      </c>
      <c r="C654" s="39">
        <f>SUM(C655,C656,C657,C658,C659,C660,C661,C662,C663,C664,C665)</f>
        <v>2416</v>
      </c>
      <c r="D654" s="39">
        <f>SUM(D655,D656,D657,D658,D659,D660,D661,D662,D663,D664,D665)</f>
        <v>2882</v>
      </c>
      <c r="E654" s="39">
        <f>SUM(E655,E656,E657,E658,E659,E660,E661,E662,E663,E664,E665)</f>
        <v>982.76</v>
      </c>
      <c r="F654" s="42">
        <f t="shared" si="20"/>
        <v>0.40677152317880794</v>
      </c>
      <c r="G654" s="42">
        <f t="shared" si="21"/>
        <v>0.34099930603747397</v>
      </c>
      <c r="H654" s="41">
        <f>SUM(H655,H656,H657,H658,H659,H660,H661,H662,H663,H664,H665)</f>
        <v>982.76</v>
      </c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spans="1:20" ht="15">
      <c r="A655" s="37">
        <v>2100401</v>
      </c>
      <c r="B655" s="38" t="s">
        <v>509</v>
      </c>
      <c r="C655" s="43">
        <v>349</v>
      </c>
      <c r="D655" s="43">
        <v>798</v>
      </c>
      <c r="E655" s="43">
        <v>462.29</v>
      </c>
      <c r="F655" s="42">
        <f t="shared" si="20"/>
        <v>1.3246131805157593</v>
      </c>
      <c r="G655" s="42">
        <f t="shared" si="21"/>
        <v>0.5793107769423559</v>
      </c>
      <c r="H655" s="44">
        <v>462.29</v>
      </c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spans="1:20" ht="15">
      <c r="A656" s="37">
        <v>2100402</v>
      </c>
      <c r="B656" s="38" t="s">
        <v>510</v>
      </c>
      <c r="C656" s="43">
        <v>148</v>
      </c>
      <c r="D656" s="43">
        <v>120</v>
      </c>
      <c r="E656" s="44">
        <v>150.03</v>
      </c>
      <c r="F656" s="42">
        <f t="shared" si="20"/>
        <v>1.0137162162162163</v>
      </c>
      <c r="G656" s="42">
        <f t="shared" si="21"/>
        <v>1.25025</v>
      </c>
      <c r="H656" s="44">
        <v>150.03</v>
      </c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spans="1:20" ht="15">
      <c r="A657" s="37">
        <v>2100403</v>
      </c>
      <c r="B657" s="38" t="s">
        <v>511</v>
      </c>
      <c r="C657" s="43"/>
      <c r="D657" s="43"/>
      <c r="E657" s="44"/>
      <c r="F657" s="42">
        <f t="shared" si="20"/>
        <v>0</v>
      </c>
      <c r="G657" s="42">
        <f t="shared" si="21"/>
        <v>0</v>
      </c>
      <c r="H657" s="44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spans="1:20" ht="15">
      <c r="A658" s="37">
        <v>2100404</v>
      </c>
      <c r="B658" s="38" t="s">
        <v>512</v>
      </c>
      <c r="C658" s="43"/>
      <c r="D658" s="43"/>
      <c r="E658" s="44"/>
      <c r="F658" s="42">
        <f t="shared" si="20"/>
        <v>0</v>
      </c>
      <c r="G658" s="42">
        <f t="shared" si="21"/>
        <v>0</v>
      </c>
      <c r="H658" s="44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spans="1:20" ht="15">
      <c r="A659" s="37">
        <v>2100405</v>
      </c>
      <c r="B659" s="38" t="s">
        <v>513</v>
      </c>
      <c r="C659" s="43"/>
      <c r="D659" s="43"/>
      <c r="E659" s="44"/>
      <c r="F659" s="42">
        <f t="shared" si="20"/>
        <v>0</v>
      </c>
      <c r="G659" s="42">
        <f t="shared" si="21"/>
        <v>0</v>
      </c>
      <c r="H659" s="44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spans="1:20" ht="15">
      <c r="A660" s="37">
        <v>2100406</v>
      </c>
      <c r="B660" s="38" t="s">
        <v>514</v>
      </c>
      <c r="C660" s="43"/>
      <c r="D660" s="43"/>
      <c r="E660" s="44"/>
      <c r="F660" s="42">
        <f t="shared" si="20"/>
        <v>0</v>
      </c>
      <c r="G660" s="42">
        <f t="shared" si="21"/>
        <v>0</v>
      </c>
      <c r="H660" s="44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spans="1:20" ht="15">
      <c r="A661" s="37">
        <v>2100407</v>
      </c>
      <c r="B661" s="38" t="s">
        <v>515</v>
      </c>
      <c r="C661" s="43"/>
      <c r="D661" s="43"/>
      <c r="E661" s="44"/>
      <c r="F661" s="42">
        <f t="shared" si="20"/>
        <v>0</v>
      </c>
      <c r="G661" s="42">
        <f t="shared" si="21"/>
        <v>0</v>
      </c>
      <c r="H661" s="44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spans="1:20" ht="15">
      <c r="A662" s="37">
        <v>2100408</v>
      </c>
      <c r="B662" s="38" t="s">
        <v>516</v>
      </c>
      <c r="C662" s="43">
        <v>1911</v>
      </c>
      <c r="D662" s="43">
        <v>1480</v>
      </c>
      <c r="E662" s="44">
        <v>370.44</v>
      </c>
      <c r="F662" s="42">
        <f t="shared" si="20"/>
        <v>0.19384615384615383</v>
      </c>
      <c r="G662" s="42">
        <f t="shared" si="21"/>
        <v>0.25029729729729727</v>
      </c>
      <c r="H662" s="44">
        <v>370.44</v>
      </c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spans="1:20" ht="15">
      <c r="A663" s="37">
        <v>2100409</v>
      </c>
      <c r="B663" s="38" t="s">
        <v>517</v>
      </c>
      <c r="C663" s="43"/>
      <c r="D663" s="43">
        <v>484</v>
      </c>
      <c r="E663" s="44"/>
      <c r="F663" s="42">
        <f t="shared" si="20"/>
        <v>0</v>
      </c>
      <c r="G663" s="42">
        <f t="shared" si="21"/>
        <v>0</v>
      </c>
      <c r="H663" s="44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spans="1:20" ht="15">
      <c r="A664" s="37">
        <v>2100410</v>
      </c>
      <c r="B664" s="38" t="s">
        <v>518</v>
      </c>
      <c r="C664" s="43"/>
      <c r="D664" s="43"/>
      <c r="E664" s="44"/>
      <c r="F664" s="42">
        <f t="shared" si="20"/>
        <v>0</v>
      </c>
      <c r="G664" s="42">
        <f t="shared" si="21"/>
        <v>0</v>
      </c>
      <c r="H664" s="44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spans="1:20" ht="15">
      <c r="A665" s="37">
        <v>2100499</v>
      </c>
      <c r="B665" s="38" t="s">
        <v>519</v>
      </c>
      <c r="C665" s="43">
        <v>8</v>
      </c>
      <c r="D665" s="43"/>
      <c r="E665" s="44"/>
      <c r="F665" s="42">
        <f t="shared" si="20"/>
        <v>0</v>
      </c>
      <c r="G665" s="42">
        <f t="shared" si="21"/>
        <v>0</v>
      </c>
      <c r="H665" s="44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spans="1:20" ht="15">
      <c r="A666" s="37">
        <v>21006</v>
      </c>
      <c r="B666" s="38" t="s">
        <v>520</v>
      </c>
      <c r="C666" s="39">
        <f>SUM(C667,C668)</f>
        <v>0</v>
      </c>
      <c r="D666" s="39">
        <f>SUM(D667,D668)</f>
        <v>60</v>
      </c>
      <c r="E666" s="39">
        <f>SUM(E667,E668)</f>
        <v>0</v>
      </c>
      <c r="F666" s="42">
        <f t="shared" si="20"/>
        <v>0</v>
      </c>
      <c r="G666" s="42">
        <f t="shared" si="21"/>
        <v>0</v>
      </c>
      <c r="H666" s="41">
        <f>SUM(H667,H668)</f>
        <v>0</v>
      </c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spans="1:20" ht="15">
      <c r="A667" s="37">
        <v>2100601</v>
      </c>
      <c r="B667" s="38" t="s">
        <v>521</v>
      </c>
      <c r="C667" s="43"/>
      <c r="D667" s="43">
        <v>60</v>
      </c>
      <c r="E667" s="43"/>
      <c r="F667" s="42">
        <f t="shared" si="20"/>
        <v>0</v>
      </c>
      <c r="G667" s="42">
        <f t="shared" si="21"/>
        <v>0</v>
      </c>
      <c r="H667" s="44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spans="1:20" ht="15">
      <c r="A668" s="37">
        <v>2100699</v>
      </c>
      <c r="B668" s="38" t="s">
        <v>522</v>
      </c>
      <c r="C668" s="43"/>
      <c r="D668" s="43"/>
      <c r="E668" s="43"/>
      <c r="F668" s="42">
        <f t="shared" si="20"/>
        <v>0</v>
      </c>
      <c r="G668" s="42">
        <f t="shared" si="21"/>
        <v>0</v>
      </c>
      <c r="H668" s="44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spans="1:20" ht="15">
      <c r="A669" s="37">
        <v>21007</v>
      </c>
      <c r="B669" s="38" t="s">
        <v>523</v>
      </c>
      <c r="C669" s="39">
        <f>SUM(C670,C671,C672)</f>
        <v>978</v>
      </c>
      <c r="D669" s="39">
        <f>SUM(D670,D671,D672)</f>
        <v>3541</v>
      </c>
      <c r="E669" s="39">
        <f>SUM(E670,E671,E672)</f>
        <v>311.91</v>
      </c>
      <c r="F669" s="42">
        <f t="shared" si="20"/>
        <v>0.3189263803680982</v>
      </c>
      <c r="G669" s="42">
        <f t="shared" si="21"/>
        <v>0.08808528664219148</v>
      </c>
      <c r="H669" s="41">
        <f>SUM(H670,H671,H672)</f>
        <v>311.91</v>
      </c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spans="1:20" ht="15">
      <c r="A670" s="37">
        <v>2100716</v>
      </c>
      <c r="B670" s="38" t="s">
        <v>524</v>
      </c>
      <c r="C670" s="43"/>
      <c r="D670" s="43"/>
      <c r="E670" s="43"/>
      <c r="F670" s="42">
        <f t="shared" si="20"/>
        <v>0</v>
      </c>
      <c r="G670" s="42">
        <f t="shared" si="21"/>
        <v>0</v>
      </c>
      <c r="H670" s="44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spans="1:20" ht="15">
      <c r="A671" s="37">
        <v>2100717</v>
      </c>
      <c r="B671" s="38" t="s">
        <v>525</v>
      </c>
      <c r="C671" s="43">
        <v>978</v>
      </c>
      <c r="D671" s="43">
        <v>3511</v>
      </c>
      <c r="E671" s="44">
        <v>301.11</v>
      </c>
      <c r="F671" s="42">
        <f t="shared" si="20"/>
        <v>0.3078834355828221</v>
      </c>
      <c r="G671" s="42">
        <f t="shared" si="21"/>
        <v>0.08576189119908859</v>
      </c>
      <c r="H671" s="44">
        <v>301.11</v>
      </c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spans="1:20" ht="15">
      <c r="A672" s="37">
        <v>2100799</v>
      </c>
      <c r="B672" s="38" t="s">
        <v>526</v>
      </c>
      <c r="C672" s="43"/>
      <c r="D672" s="43">
        <v>30</v>
      </c>
      <c r="E672" s="44">
        <v>10.8</v>
      </c>
      <c r="F672" s="42">
        <f t="shared" si="20"/>
        <v>0</v>
      </c>
      <c r="G672" s="42">
        <f t="shared" si="21"/>
        <v>0.36000000000000004</v>
      </c>
      <c r="H672" s="44">
        <v>10.8</v>
      </c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spans="1:20" ht="15">
      <c r="A673" s="37">
        <v>21011</v>
      </c>
      <c r="B673" s="38" t="s">
        <v>527</v>
      </c>
      <c r="C673" s="39">
        <f>SUM(C674,C675,C676,C677)</f>
        <v>6107</v>
      </c>
      <c r="D673" s="39">
        <f>SUM(D674,D675,D676,D677)</f>
        <v>4895</v>
      </c>
      <c r="E673" s="39">
        <f>SUM(E674,E675,E676,E677)</f>
        <v>4892.66</v>
      </c>
      <c r="F673" s="42">
        <f t="shared" si="20"/>
        <v>0.8011560504339282</v>
      </c>
      <c r="G673" s="42">
        <f t="shared" si="21"/>
        <v>0.9995219611848825</v>
      </c>
      <c r="H673" s="41">
        <f>SUM(H674,H675,H676,H677)</f>
        <v>4892.66</v>
      </c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spans="1:20" ht="15">
      <c r="A674" s="37">
        <v>2101101</v>
      </c>
      <c r="B674" s="38" t="s">
        <v>528</v>
      </c>
      <c r="C674" s="43">
        <v>1238</v>
      </c>
      <c r="D674" s="43">
        <v>915</v>
      </c>
      <c r="E674" s="43">
        <v>1183.59</v>
      </c>
      <c r="F674" s="42">
        <f t="shared" si="20"/>
        <v>0.9560500807754442</v>
      </c>
      <c r="G674" s="42">
        <f t="shared" si="21"/>
        <v>1.2935409836065572</v>
      </c>
      <c r="H674" s="44">
        <v>1183.59</v>
      </c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spans="1:20" ht="15">
      <c r="A675" s="37">
        <v>2101102</v>
      </c>
      <c r="B675" s="38" t="s">
        <v>529</v>
      </c>
      <c r="C675" s="43">
        <v>4869</v>
      </c>
      <c r="D675" s="43">
        <v>3966</v>
      </c>
      <c r="E675" s="44">
        <v>3696.07</v>
      </c>
      <c r="F675" s="42">
        <f t="shared" si="20"/>
        <v>0.7591024851098789</v>
      </c>
      <c r="G675" s="42">
        <f t="shared" si="21"/>
        <v>0.931938981341402</v>
      </c>
      <c r="H675" s="44">
        <v>3696.07</v>
      </c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spans="1:20" ht="15">
      <c r="A676" s="37">
        <v>2101103</v>
      </c>
      <c r="B676" s="38" t="s">
        <v>530</v>
      </c>
      <c r="C676" s="43"/>
      <c r="D676" s="43"/>
      <c r="E676" s="44"/>
      <c r="F676" s="42">
        <f t="shared" si="20"/>
        <v>0</v>
      </c>
      <c r="G676" s="42">
        <f t="shared" si="21"/>
        <v>0</v>
      </c>
      <c r="H676" s="44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spans="1:20" ht="15">
      <c r="A677" s="37">
        <v>2101199</v>
      </c>
      <c r="B677" s="38" t="s">
        <v>531</v>
      </c>
      <c r="C677" s="43"/>
      <c r="D677" s="43">
        <v>14</v>
      </c>
      <c r="E677" s="44">
        <v>13</v>
      </c>
      <c r="F677" s="42">
        <f t="shared" si="20"/>
        <v>0</v>
      </c>
      <c r="G677" s="42">
        <f t="shared" si="21"/>
        <v>0.9285714285714286</v>
      </c>
      <c r="H677" s="44">
        <v>13</v>
      </c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spans="1:20" ht="15">
      <c r="A678" s="37">
        <v>21012</v>
      </c>
      <c r="B678" s="38" t="s">
        <v>532</v>
      </c>
      <c r="C678" s="39">
        <f>SUM(C679,C680,C681)</f>
        <v>1859</v>
      </c>
      <c r="D678" s="39">
        <f>SUM(D679,D680,D681)</f>
        <v>1859</v>
      </c>
      <c r="E678" s="39">
        <f>SUM(E679,E680,E681)</f>
        <v>1800</v>
      </c>
      <c r="F678" s="42">
        <f t="shared" si="20"/>
        <v>0.9682625067240452</v>
      </c>
      <c r="G678" s="42">
        <f t="shared" si="21"/>
        <v>0.9682625067240452</v>
      </c>
      <c r="H678" s="41">
        <f>SUM(H679,H680,H681)</f>
        <v>1800</v>
      </c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spans="1:20" ht="15">
      <c r="A679" s="37">
        <v>2101201</v>
      </c>
      <c r="B679" s="38" t="s">
        <v>533</v>
      </c>
      <c r="C679" s="43"/>
      <c r="D679" s="43"/>
      <c r="E679" s="43"/>
      <c r="F679" s="42">
        <f t="shared" si="20"/>
        <v>0</v>
      </c>
      <c r="G679" s="42">
        <f t="shared" si="21"/>
        <v>0</v>
      </c>
      <c r="H679" s="44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spans="1:20" ht="15">
      <c r="A680" s="37">
        <v>2101202</v>
      </c>
      <c r="B680" s="38" t="s">
        <v>534</v>
      </c>
      <c r="C680" s="43">
        <v>1859</v>
      </c>
      <c r="D680" s="43">
        <v>1859</v>
      </c>
      <c r="E680" s="43">
        <v>1800</v>
      </c>
      <c r="F680" s="42">
        <f t="shared" si="20"/>
        <v>0.9682625067240452</v>
      </c>
      <c r="G680" s="42">
        <f t="shared" si="21"/>
        <v>0.9682625067240452</v>
      </c>
      <c r="H680" s="44">
        <v>1800</v>
      </c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spans="1:20" ht="15">
      <c r="A681" s="37">
        <v>2101299</v>
      </c>
      <c r="B681" s="38" t="s">
        <v>535</v>
      </c>
      <c r="C681" s="43"/>
      <c r="D681" s="43"/>
      <c r="E681" s="43"/>
      <c r="F681" s="42">
        <f t="shared" si="20"/>
        <v>0</v>
      </c>
      <c r="G681" s="42">
        <f t="shared" si="21"/>
        <v>0</v>
      </c>
      <c r="H681" s="44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spans="1:20" ht="15">
      <c r="A682" s="37">
        <v>21013</v>
      </c>
      <c r="B682" s="38" t="s">
        <v>536</v>
      </c>
      <c r="C682" s="39">
        <f>SUM(C683,C684,C685)</f>
        <v>15</v>
      </c>
      <c r="D682" s="39">
        <f>SUM(D683,D684,D685)</f>
        <v>1486</v>
      </c>
      <c r="E682" s="39">
        <f>SUM(E683,E684,E685)</f>
        <v>0</v>
      </c>
      <c r="F682" s="42">
        <f t="shared" si="20"/>
        <v>0</v>
      </c>
      <c r="G682" s="42">
        <f t="shared" si="21"/>
        <v>0</v>
      </c>
      <c r="H682" s="41">
        <f>SUM(H683,H684,H685)</f>
        <v>0</v>
      </c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spans="1:20" ht="15">
      <c r="A683" s="37">
        <v>2101301</v>
      </c>
      <c r="B683" s="38" t="s">
        <v>537</v>
      </c>
      <c r="C683" s="43">
        <v>15</v>
      </c>
      <c r="D683" s="43">
        <v>1486</v>
      </c>
      <c r="E683" s="43"/>
      <c r="F683" s="42">
        <f t="shared" si="20"/>
        <v>0</v>
      </c>
      <c r="G683" s="42">
        <f t="shared" si="21"/>
        <v>0</v>
      </c>
      <c r="H683" s="44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spans="1:20" ht="15">
      <c r="A684" s="37">
        <v>2101302</v>
      </c>
      <c r="B684" s="38" t="s">
        <v>538</v>
      </c>
      <c r="C684" s="43"/>
      <c r="D684" s="43"/>
      <c r="E684" s="43"/>
      <c r="F684" s="42">
        <f t="shared" si="20"/>
        <v>0</v>
      </c>
      <c r="G684" s="42">
        <f t="shared" si="21"/>
        <v>0</v>
      </c>
      <c r="H684" s="44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spans="1:20" ht="15">
      <c r="A685" s="37">
        <v>2101399</v>
      </c>
      <c r="B685" s="38" t="s">
        <v>539</v>
      </c>
      <c r="C685" s="43"/>
      <c r="D685" s="43"/>
      <c r="E685" s="43"/>
      <c r="F685" s="42">
        <f t="shared" si="20"/>
        <v>0</v>
      </c>
      <c r="G685" s="42">
        <f t="shared" si="21"/>
        <v>0</v>
      </c>
      <c r="H685" s="44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spans="1:20" ht="15">
      <c r="A686" s="37">
        <v>21014</v>
      </c>
      <c r="B686" s="38" t="s">
        <v>540</v>
      </c>
      <c r="C686" s="39">
        <f>SUM(C687,C688)</f>
        <v>48</v>
      </c>
      <c r="D686" s="39">
        <f>SUM(D687,D688)</f>
        <v>202</v>
      </c>
      <c r="E686" s="39">
        <f>SUM(E687,E688)</f>
        <v>0</v>
      </c>
      <c r="F686" s="42">
        <f t="shared" si="20"/>
        <v>0</v>
      </c>
      <c r="G686" s="42">
        <f t="shared" si="21"/>
        <v>0</v>
      </c>
      <c r="H686" s="41">
        <f>SUM(H687,H688)</f>
        <v>0</v>
      </c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spans="1:20" ht="15">
      <c r="A687" s="37">
        <v>2101401</v>
      </c>
      <c r="B687" s="38" t="s">
        <v>541</v>
      </c>
      <c r="C687" s="43">
        <v>48</v>
      </c>
      <c r="D687" s="43">
        <v>202</v>
      </c>
      <c r="E687" s="43"/>
      <c r="F687" s="42">
        <f t="shared" si="20"/>
        <v>0</v>
      </c>
      <c r="G687" s="42">
        <f t="shared" si="21"/>
        <v>0</v>
      </c>
      <c r="H687" s="44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spans="1:20" ht="15">
      <c r="A688" s="37">
        <v>2101499</v>
      </c>
      <c r="B688" s="38" t="s">
        <v>542</v>
      </c>
      <c r="C688" s="43"/>
      <c r="D688" s="43"/>
      <c r="E688" s="43"/>
      <c r="F688" s="42">
        <f t="shared" si="20"/>
        <v>0</v>
      </c>
      <c r="G688" s="42">
        <f t="shared" si="21"/>
        <v>0</v>
      </c>
      <c r="H688" s="44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spans="1:20" ht="15">
      <c r="A689" s="37">
        <v>21015</v>
      </c>
      <c r="B689" s="38" t="s">
        <v>543</v>
      </c>
      <c r="C689" s="39">
        <f>SUM(C690,C691,C692,C693,C694,C695,C696,C697)</f>
        <v>81</v>
      </c>
      <c r="D689" s="39">
        <f>SUM(D690,D691,D692,D693,D694,D695,D696,D697)</f>
        <v>0</v>
      </c>
      <c r="E689" s="39">
        <f>SUM(E690,E691,E692,E693,E694,E695,E696,E697)</f>
        <v>80.38</v>
      </c>
      <c r="F689" s="42">
        <f t="shared" si="20"/>
        <v>0.9923456790123456</v>
      </c>
      <c r="G689" s="42">
        <f t="shared" si="21"/>
        <v>0</v>
      </c>
      <c r="H689" s="41">
        <f>SUM(H690,H691,H692,H693,H694,H695,H696,H697)</f>
        <v>80.38</v>
      </c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spans="1:20" ht="15">
      <c r="A690" s="37">
        <v>2101501</v>
      </c>
      <c r="B690" s="38" t="s">
        <v>47</v>
      </c>
      <c r="C690" s="43">
        <v>66</v>
      </c>
      <c r="D690" s="43"/>
      <c r="E690" s="43">
        <v>65.35</v>
      </c>
      <c r="F690" s="42">
        <f t="shared" si="20"/>
        <v>0.9901515151515151</v>
      </c>
      <c r="G690" s="42">
        <f t="shared" si="21"/>
        <v>0</v>
      </c>
      <c r="H690" s="44">
        <v>65.35</v>
      </c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spans="1:20" ht="15">
      <c r="A691" s="37">
        <v>2101502</v>
      </c>
      <c r="B691" s="38" t="s">
        <v>48</v>
      </c>
      <c r="C691" s="43"/>
      <c r="D691" s="43"/>
      <c r="E691" s="44">
        <v>15.03</v>
      </c>
      <c r="F691" s="42">
        <f t="shared" si="20"/>
        <v>0</v>
      </c>
      <c r="G691" s="42">
        <f t="shared" si="21"/>
        <v>0</v>
      </c>
      <c r="H691" s="44">
        <v>15.03</v>
      </c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spans="1:20" ht="15">
      <c r="A692" s="37">
        <v>2101503</v>
      </c>
      <c r="B692" s="38" t="s">
        <v>49</v>
      </c>
      <c r="C692" s="43"/>
      <c r="D692" s="43"/>
      <c r="E692" s="44"/>
      <c r="F692" s="42">
        <f t="shared" si="20"/>
        <v>0</v>
      </c>
      <c r="G692" s="42">
        <f t="shared" si="21"/>
        <v>0</v>
      </c>
      <c r="H692" s="44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spans="1:20" ht="15">
      <c r="A693" s="37">
        <v>2101504</v>
      </c>
      <c r="B693" s="38" t="s">
        <v>88</v>
      </c>
      <c r="C693" s="43"/>
      <c r="D693" s="43"/>
      <c r="E693" s="44"/>
      <c r="F693" s="42">
        <f t="shared" si="20"/>
        <v>0</v>
      </c>
      <c r="G693" s="42">
        <f t="shared" si="21"/>
        <v>0</v>
      </c>
      <c r="H693" s="44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spans="1:20" ht="15">
      <c r="A694" s="37">
        <v>2101505</v>
      </c>
      <c r="B694" s="38" t="s">
        <v>544</v>
      </c>
      <c r="C694" s="43"/>
      <c r="D694" s="43"/>
      <c r="E694" s="44"/>
      <c r="F694" s="42">
        <f t="shared" si="20"/>
        <v>0</v>
      </c>
      <c r="G694" s="42">
        <f t="shared" si="21"/>
        <v>0</v>
      </c>
      <c r="H694" s="44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spans="1:20" ht="15">
      <c r="A695" s="37">
        <v>2101506</v>
      </c>
      <c r="B695" s="38" t="s">
        <v>545</v>
      </c>
      <c r="C695" s="43"/>
      <c r="D695" s="43"/>
      <c r="E695" s="44"/>
      <c r="F695" s="42">
        <f t="shared" si="20"/>
        <v>0</v>
      </c>
      <c r="G695" s="42">
        <f t="shared" si="21"/>
        <v>0</v>
      </c>
      <c r="H695" s="44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spans="1:20" ht="15">
      <c r="A696" s="37">
        <v>2101550</v>
      </c>
      <c r="B696" s="38" t="s">
        <v>56</v>
      </c>
      <c r="C696" s="43"/>
      <c r="D696" s="43"/>
      <c r="E696" s="44"/>
      <c r="F696" s="42">
        <f t="shared" si="20"/>
        <v>0</v>
      </c>
      <c r="G696" s="42">
        <f t="shared" si="21"/>
        <v>0</v>
      </c>
      <c r="H696" s="44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spans="1:20" ht="15">
      <c r="A697" s="37">
        <v>2101599</v>
      </c>
      <c r="B697" s="38" t="s">
        <v>546</v>
      </c>
      <c r="C697" s="43">
        <v>15</v>
      </c>
      <c r="D697" s="43"/>
      <c r="E697" s="44"/>
      <c r="F697" s="42">
        <f t="shared" si="20"/>
        <v>0</v>
      </c>
      <c r="G697" s="42">
        <f t="shared" si="21"/>
        <v>0</v>
      </c>
      <c r="H697" s="44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spans="1:20" ht="15">
      <c r="A698" s="37">
        <v>21016</v>
      </c>
      <c r="B698" s="38" t="s">
        <v>547</v>
      </c>
      <c r="C698" s="43"/>
      <c r="D698" s="43"/>
      <c r="E698" s="44"/>
      <c r="F698" s="42">
        <f t="shared" si="20"/>
        <v>0</v>
      </c>
      <c r="G698" s="42">
        <f t="shared" si="21"/>
        <v>0</v>
      </c>
      <c r="H698" s="44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spans="1:20" ht="15">
      <c r="A699" s="37">
        <v>21099</v>
      </c>
      <c r="B699" s="38" t="s">
        <v>548</v>
      </c>
      <c r="C699" s="43"/>
      <c r="D699" s="43">
        <v>528</v>
      </c>
      <c r="E699" s="44"/>
      <c r="F699" s="42">
        <f t="shared" si="20"/>
        <v>0</v>
      </c>
      <c r="G699" s="42">
        <f t="shared" si="21"/>
        <v>0</v>
      </c>
      <c r="H699" s="44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spans="1:20" ht="15">
      <c r="A700" s="37">
        <v>211</v>
      </c>
      <c r="B700" s="38" t="s">
        <v>549</v>
      </c>
      <c r="C700" s="39">
        <f>SUM(C701,C711,C715,C724,C731,C738,C744,C747,C750,C751,C752,C758,C759,C760,C771)</f>
        <v>3164</v>
      </c>
      <c r="D700" s="41">
        <f>SUM(D701,D711,D715,D724,D731,D738,D744,D747,D750,D751,D752,D758,D759,D760,D771)</f>
        <v>4514</v>
      </c>
      <c r="E700" s="41">
        <f>SUM(E701,E711,E715,E724,E731,E738,E744,E747,E750,E751,E752,E758,E759,E760,E771)</f>
        <v>2941.08</v>
      </c>
      <c r="F700" s="42">
        <f t="shared" si="20"/>
        <v>0.9295448798988621</v>
      </c>
      <c r="G700" s="42">
        <f t="shared" si="21"/>
        <v>0.6515463003987594</v>
      </c>
      <c r="H700" s="41">
        <f>SUM(H701,H711,H715,H724,H731,H738,H744,H747,H750,H751,H752,H758,H759,H760,H771)</f>
        <v>2941.08</v>
      </c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spans="1:20" ht="15">
      <c r="A701" s="37">
        <v>21101</v>
      </c>
      <c r="B701" s="38" t="s">
        <v>550</v>
      </c>
      <c r="C701" s="39">
        <f>SUM(C702,C703,C704,C705,C706,C707,C708,C709,C710)</f>
        <v>150</v>
      </c>
      <c r="D701" s="39">
        <f>SUM(D702,D703,D704,D705,D706,D707,D708,D709,D710)</f>
        <v>167</v>
      </c>
      <c r="E701" s="39">
        <f>SUM(E702,E703,E704,E705,E706,E707,E708,E709,E710)</f>
        <v>93.03</v>
      </c>
      <c r="F701" s="42">
        <f t="shared" si="20"/>
        <v>0.6202</v>
      </c>
      <c r="G701" s="42">
        <f t="shared" si="21"/>
        <v>0.557065868263473</v>
      </c>
      <c r="H701" s="41">
        <f>SUM(H702,H703,H704,H705,H706,H707,H708,H709,H710)</f>
        <v>93.03</v>
      </c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spans="1:20" ht="15">
      <c r="A702" s="37">
        <v>2110101</v>
      </c>
      <c r="B702" s="38" t="s">
        <v>47</v>
      </c>
      <c r="C702" s="43">
        <v>150</v>
      </c>
      <c r="D702" s="43">
        <v>167</v>
      </c>
      <c r="E702" s="43">
        <v>53.03</v>
      </c>
      <c r="F702" s="42">
        <f t="shared" si="20"/>
        <v>0.35353333333333337</v>
      </c>
      <c r="G702" s="42">
        <f t="shared" si="21"/>
        <v>0.3175449101796407</v>
      </c>
      <c r="H702" s="44">
        <v>53.03</v>
      </c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spans="1:20" ht="15">
      <c r="A703" s="37">
        <v>2110102</v>
      </c>
      <c r="B703" s="38" t="s">
        <v>48</v>
      </c>
      <c r="C703" s="43"/>
      <c r="D703" s="43"/>
      <c r="E703" s="44">
        <v>40</v>
      </c>
      <c r="F703" s="42">
        <f t="shared" si="20"/>
        <v>0</v>
      </c>
      <c r="G703" s="42">
        <f t="shared" si="21"/>
        <v>0</v>
      </c>
      <c r="H703" s="44">
        <v>40</v>
      </c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spans="1:20" ht="15">
      <c r="A704" s="37">
        <v>2110103</v>
      </c>
      <c r="B704" s="38" t="s">
        <v>49</v>
      </c>
      <c r="C704" s="43"/>
      <c r="D704" s="43"/>
      <c r="E704" s="44"/>
      <c r="F704" s="42">
        <f t="shared" si="20"/>
        <v>0</v>
      </c>
      <c r="G704" s="42">
        <f t="shared" si="21"/>
        <v>0</v>
      </c>
      <c r="H704" s="44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spans="1:20" ht="15">
      <c r="A705" s="37">
        <v>2110104</v>
      </c>
      <c r="B705" s="38" t="s">
        <v>551</v>
      </c>
      <c r="C705" s="43"/>
      <c r="D705" s="43"/>
      <c r="E705" s="44"/>
      <c r="F705" s="42">
        <f t="shared" si="20"/>
        <v>0</v>
      </c>
      <c r="G705" s="42">
        <f t="shared" si="21"/>
        <v>0</v>
      </c>
      <c r="H705" s="44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spans="1:20" ht="15">
      <c r="A706" s="37">
        <v>2110105</v>
      </c>
      <c r="B706" s="38" t="s">
        <v>552</v>
      </c>
      <c r="C706" s="43"/>
      <c r="D706" s="43"/>
      <c r="E706" s="44"/>
      <c r="F706" s="42">
        <f t="shared" si="20"/>
        <v>0</v>
      </c>
      <c r="G706" s="42">
        <f t="shared" si="21"/>
        <v>0</v>
      </c>
      <c r="H706" s="44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spans="1:20" ht="15">
      <c r="A707" s="37">
        <v>2110106</v>
      </c>
      <c r="B707" s="38" t="s">
        <v>553</v>
      </c>
      <c r="C707" s="43"/>
      <c r="D707" s="43"/>
      <c r="E707" s="44"/>
      <c r="F707" s="42">
        <f t="shared" si="20"/>
        <v>0</v>
      </c>
      <c r="G707" s="42">
        <f t="shared" si="21"/>
        <v>0</v>
      </c>
      <c r="H707" s="44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spans="1:20" ht="15">
      <c r="A708" s="37">
        <v>2110107</v>
      </c>
      <c r="B708" s="38" t="s">
        <v>554</v>
      </c>
      <c r="C708" s="43"/>
      <c r="D708" s="43"/>
      <c r="E708" s="44"/>
      <c r="F708" s="42">
        <f t="shared" si="20"/>
        <v>0</v>
      </c>
      <c r="G708" s="42">
        <f t="shared" si="21"/>
        <v>0</v>
      </c>
      <c r="H708" s="44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spans="1:20" ht="15">
      <c r="A709" s="37">
        <v>2110108</v>
      </c>
      <c r="B709" s="38" t="s">
        <v>555</v>
      </c>
      <c r="C709" s="43"/>
      <c r="D709" s="43"/>
      <c r="E709" s="44"/>
      <c r="F709" s="42">
        <f t="shared" si="20"/>
        <v>0</v>
      </c>
      <c r="G709" s="42">
        <f t="shared" si="21"/>
        <v>0</v>
      </c>
      <c r="H709" s="44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spans="1:20" ht="15">
      <c r="A710" s="37">
        <v>2110199</v>
      </c>
      <c r="B710" s="38" t="s">
        <v>556</v>
      </c>
      <c r="C710" s="43"/>
      <c r="D710" s="43"/>
      <c r="E710" s="44"/>
      <c r="F710" s="42">
        <f aca="true" t="shared" si="22" ref="F710:F773">_xlfn.IFERROR(E710/C710,0)</f>
        <v>0</v>
      </c>
      <c r="G710" s="42">
        <f aca="true" t="shared" si="23" ref="G710:G773">_xlfn.IFERROR(E710/D710,0)</f>
        <v>0</v>
      </c>
      <c r="H710" s="44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spans="1:20" ht="15">
      <c r="A711" s="37">
        <v>21102</v>
      </c>
      <c r="B711" s="38" t="s">
        <v>557</v>
      </c>
      <c r="C711" s="39">
        <f>SUM(C712,C713,C714)</f>
        <v>491</v>
      </c>
      <c r="D711" s="39">
        <f>SUM(D712,D713,D714)</f>
        <v>606</v>
      </c>
      <c r="E711" s="39">
        <f>SUM(E712,E713,E714)</f>
        <v>448.05</v>
      </c>
      <c r="F711" s="42">
        <f t="shared" si="22"/>
        <v>0.9125254582484725</v>
      </c>
      <c r="G711" s="42">
        <f t="shared" si="23"/>
        <v>0.7393564356435643</v>
      </c>
      <c r="H711" s="41">
        <f>SUM(H712,H713,H714)</f>
        <v>448.05</v>
      </c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spans="1:20" ht="15">
      <c r="A712" s="37">
        <v>2110203</v>
      </c>
      <c r="B712" s="38" t="s">
        <v>558</v>
      </c>
      <c r="C712" s="43"/>
      <c r="D712" s="43"/>
      <c r="E712" s="43"/>
      <c r="F712" s="42">
        <f t="shared" si="22"/>
        <v>0</v>
      </c>
      <c r="G712" s="42">
        <f t="shared" si="23"/>
        <v>0</v>
      </c>
      <c r="H712" s="44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spans="1:20" ht="15">
      <c r="A713" s="37">
        <v>2110204</v>
      </c>
      <c r="B713" s="38" t="s">
        <v>559</v>
      </c>
      <c r="C713" s="43"/>
      <c r="D713" s="43"/>
      <c r="E713" s="43"/>
      <c r="F713" s="42">
        <f t="shared" si="22"/>
        <v>0</v>
      </c>
      <c r="G713" s="42">
        <f t="shared" si="23"/>
        <v>0</v>
      </c>
      <c r="H713" s="44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spans="1:20" ht="15">
      <c r="A714" s="37">
        <v>2110299</v>
      </c>
      <c r="B714" s="38" t="s">
        <v>560</v>
      </c>
      <c r="C714" s="43">
        <v>491</v>
      </c>
      <c r="D714" s="43">
        <v>606</v>
      </c>
      <c r="E714" s="43">
        <v>448.05</v>
      </c>
      <c r="F714" s="42">
        <f t="shared" si="22"/>
        <v>0.9125254582484725</v>
      </c>
      <c r="G714" s="42">
        <f t="shared" si="23"/>
        <v>0.7393564356435643</v>
      </c>
      <c r="H714" s="44">
        <v>448.05</v>
      </c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spans="1:20" ht="15">
      <c r="A715" s="37">
        <v>21103</v>
      </c>
      <c r="B715" s="38" t="s">
        <v>561</v>
      </c>
      <c r="C715" s="39">
        <f>SUM(C716,C717,C718,C719,C720,C721,C722,C723)</f>
        <v>2400</v>
      </c>
      <c r="D715" s="39">
        <f>SUM(D716,D717,D718,D719,D720,D721,D722,D723)</f>
        <v>2459</v>
      </c>
      <c r="E715" s="39">
        <f>SUM(E716,E717,E718,E719,E720,E721,E722,E723)</f>
        <v>2400</v>
      </c>
      <c r="F715" s="42">
        <f t="shared" si="22"/>
        <v>1</v>
      </c>
      <c r="G715" s="42">
        <f t="shared" si="23"/>
        <v>0.9760065067100447</v>
      </c>
      <c r="H715" s="41">
        <f>SUM(H716,H717,H718,H719,H720,H721,H722,H723)</f>
        <v>2400</v>
      </c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spans="1:20" ht="15">
      <c r="A716" s="37">
        <v>2110301</v>
      </c>
      <c r="B716" s="38" t="s">
        <v>562</v>
      </c>
      <c r="C716" s="43"/>
      <c r="D716" s="43"/>
      <c r="E716" s="43"/>
      <c r="F716" s="42">
        <f t="shared" si="22"/>
        <v>0</v>
      </c>
      <c r="G716" s="42">
        <f t="shared" si="23"/>
        <v>0</v>
      </c>
      <c r="H716" s="44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spans="1:20" ht="15">
      <c r="A717" s="37">
        <v>2110302</v>
      </c>
      <c r="B717" s="38" t="s">
        <v>563</v>
      </c>
      <c r="C717" s="43">
        <v>2400</v>
      </c>
      <c r="D717" s="43">
        <v>2459</v>
      </c>
      <c r="E717" s="44">
        <v>2400</v>
      </c>
      <c r="F717" s="42">
        <f t="shared" si="22"/>
        <v>1</v>
      </c>
      <c r="G717" s="42">
        <f t="shared" si="23"/>
        <v>0.9760065067100447</v>
      </c>
      <c r="H717" s="44">
        <v>2400</v>
      </c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spans="1:20" ht="15">
      <c r="A718" s="37">
        <v>2110303</v>
      </c>
      <c r="B718" s="38" t="s">
        <v>564</v>
      </c>
      <c r="C718" s="43"/>
      <c r="D718" s="43"/>
      <c r="E718" s="44"/>
      <c r="F718" s="42">
        <f t="shared" si="22"/>
        <v>0</v>
      </c>
      <c r="G718" s="42">
        <f t="shared" si="23"/>
        <v>0</v>
      </c>
      <c r="H718" s="44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spans="1:20" ht="15">
      <c r="A719" s="37">
        <v>2110304</v>
      </c>
      <c r="B719" s="38" t="s">
        <v>565</v>
      </c>
      <c r="C719" s="43"/>
      <c r="D719" s="43"/>
      <c r="E719" s="44"/>
      <c r="F719" s="42">
        <f t="shared" si="22"/>
        <v>0</v>
      </c>
      <c r="G719" s="42">
        <f t="shared" si="23"/>
        <v>0</v>
      </c>
      <c r="H719" s="44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spans="1:20" ht="15">
      <c r="A720" s="37">
        <v>2110305</v>
      </c>
      <c r="B720" s="38" t="s">
        <v>566</v>
      </c>
      <c r="C720" s="43"/>
      <c r="D720" s="43"/>
      <c r="E720" s="44"/>
      <c r="F720" s="42">
        <f t="shared" si="22"/>
        <v>0</v>
      </c>
      <c r="G720" s="42">
        <f t="shared" si="23"/>
        <v>0</v>
      </c>
      <c r="H720" s="44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spans="1:20" ht="15">
      <c r="A721" s="37">
        <v>2110306</v>
      </c>
      <c r="B721" s="38" t="s">
        <v>567</v>
      </c>
      <c r="C721" s="43"/>
      <c r="D721" s="43"/>
      <c r="E721" s="44"/>
      <c r="F721" s="42">
        <f t="shared" si="22"/>
        <v>0</v>
      </c>
      <c r="G721" s="42">
        <f t="shared" si="23"/>
        <v>0</v>
      </c>
      <c r="H721" s="44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spans="1:20" ht="15">
      <c r="A722" s="37">
        <v>2110307</v>
      </c>
      <c r="B722" s="38" t="s">
        <v>568</v>
      </c>
      <c r="C722" s="43"/>
      <c r="D722" s="43"/>
      <c r="E722" s="44"/>
      <c r="F722" s="42">
        <f t="shared" si="22"/>
        <v>0</v>
      </c>
      <c r="G722" s="42">
        <f t="shared" si="23"/>
        <v>0</v>
      </c>
      <c r="H722" s="44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spans="1:20" ht="15">
      <c r="A723" s="37">
        <v>2110399</v>
      </c>
      <c r="B723" s="38" t="s">
        <v>569</v>
      </c>
      <c r="C723" s="43"/>
      <c r="D723" s="43"/>
      <c r="E723" s="44"/>
      <c r="F723" s="42">
        <f t="shared" si="22"/>
        <v>0</v>
      </c>
      <c r="G723" s="42">
        <f t="shared" si="23"/>
        <v>0</v>
      </c>
      <c r="H723" s="44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spans="1:20" ht="15">
      <c r="A724" s="37">
        <v>21104</v>
      </c>
      <c r="B724" s="38" t="s">
        <v>570</v>
      </c>
      <c r="C724" s="39">
        <f>SUM(C725,C726,C727,C728,C729,C730)</f>
        <v>123</v>
      </c>
      <c r="D724" s="39">
        <f>SUM(D725,D726,D727,D728,D729,D730)</f>
        <v>662</v>
      </c>
      <c r="E724" s="39">
        <f>SUM(E725,E726,E727,E728,E729,E730)</f>
        <v>0</v>
      </c>
      <c r="F724" s="42">
        <f t="shared" si="22"/>
        <v>0</v>
      </c>
      <c r="G724" s="42">
        <f t="shared" si="23"/>
        <v>0</v>
      </c>
      <c r="H724" s="41">
        <f>SUM(H725,H726,H727,H728,H729,H730)</f>
        <v>0</v>
      </c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spans="1:20" ht="15">
      <c r="A725" s="37">
        <v>2110401</v>
      </c>
      <c r="B725" s="38" t="s">
        <v>571</v>
      </c>
      <c r="C725" s="43">
        <v>123</v>
      </c>
      <c r="D725" s="43">
        <v>23</v>
      </c>
      <c r="E725" s="43"/>
      <c r="F725" s="42">
        <f t="shared" si="22"/>
        <v>0</v>
      </c>
      <c r="G725" s="42">
        <f t="shared" si="23"/>
        <v>0</v>
      </c>
      <c r="H725" s="44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spans="1:20" ht="15">
      <c r="A726" s="37">
        <v>2110402</v>
      </c>
      <c r="B726" s="38" t="s">
        <v>572</v>
      </c>
      <c r="C726" s="43"/>
      <c r="D726" s="43">
        <v>634</v>
      </c>
      <c r="E726" s="44"/>
      <c r="F726" s="42">
        <f t="shared" si="22"/>
        <v>0</v>
      </c>
      <c r="G726" s="42">
        <f t="shared" si="23"/>
        <v>0</v>
      </c>
      <c r="H726" s="44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spans="1:20" ht="15">
      <c r="A727" s="37">
        <v>2110404</v>
      </c>
      <c r="B727" s="38" t="s">
        <v>573</v>
      </c>
      <c r="C727" s="43"/>
      <c r="D727" s="43">
        <v>5</v>
      </c>
      <c r="E727" s="44"/>
      <c r="F727" s="42">
        <f t="shared" si="22"/>
        <v>0</v>
      </c>
      <c r="G727" s="42">
        <f t="shared" si="23"/>
        <v>0</v>
      </c>
      <c r="H727" s="44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spans="1:20" ht="15">
      <c r="A728" s="37">
        <v>2110405</v>
      </c>
      <c r="B728" s="38" t="s">
        <v>574</v>
      </c>
      <c r="C728" s="43"/>
      <c r="D728" s="43"/>
      <c r="E728" s="44"/>
      <c r="F728" s="42">
        <f t="shared" si="22"/>
        <v>0</v>
      </c>
      <c r="G728" s="42">
        <f t="shared" si="23"/>
        <v>0</v>
      </c>
      <c r="H728" s="44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spans="1:20" ht="15">
      <c r="A729" s="37">
        <v>2110406</v>
      </c>
      <c r="B729" s="38" t="s">
        <v>575</v>
      </c>
      <c r="C729" s="43"/>
      <c r="D729" s="43"/>
      <c r="E729" s="44"/>
      <c r="F729" s="42">
        <f t="shared" si="22"/>
        <v>0</v>
      </c>
      <c r="G729" s="42">
        <f t="shared" si="23"/>
        <v>0</v>
      </c>
      <c r="H729" s="44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spans="1:20" ht="15">
      <c r="A730" s="37">
        <v>2110499</v>
      </c>
      <c r="B730" s="38" t="s">
        <v>576</v>
      </c>
      <c r="C730" s="43"/>
      <c r="D730" s="43"/>
      <c r="E730" s="44"/>
      <c r="F730" s="42">
        <f t="shared" si="22"/>
        <v>0</v>
      </c>
      <c r="G730" s="42">
        <f t="shared" si="23"/>
        <v>0</v>
      </c>
      <c r="H730" s="44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spans="1:20" ht="15">
      <c r="A731" s="37">
        <v>21105</v>
      </c>
      <c r="B731" s="38" t="s">
        <v>577</v>
      </c>
      <c r="C731" s="39">
        <f>SUM(C732,C733,C734,C735,C736,C737)</f>
        <v>0</v>
      </c>
      <c r="D731" s="39">
        <f>SUM(D732,D733,D734,D735,D736,D737)</f>
        <v>26</v>
      </c>
      <c r="E731" s="39">
        <f>SUM(E732,E733,E734,E735,E736,E737)</f>
        <v>0</v>
      </c>
      <c r="F731" s="42">
        <f t="shared" si="22"/>
        <v>0</v>
      </c>
      <c r="G731" s="42">
        <f t="shared" si="23"/>
        <v>0</v>
      </c>
      <c r="H731" s="41">
        <f>SUM(H732,H733,H734,H735,H736,H737)</f>
        <v>0</v>
      </c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spans="1:20" ht="15">
      <c r="A732" s="37">
        <v>2110501</v>
      </c>
      <c r="B732" s="38" t="s">
        <v>578</v>
      </c>
      <c r="C732" s="43"/>
      <c r="D732" s="43"/>
      <c r="E732" s="43"/>
      <c r="F732" s="42">
        <f t="shared" si="22"/>
        <v>0</v>
      </c>
      <c r="G732" s="42">
        <f t="shared" si="23"/>
        <v>0</v>
      </c>
      <c r="H732" s="44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spans="1:20" ht="15">
      <c r="A733" s="37">
        <v>2110502</v>
      </c>
      <c r="B733" s="38" t="s">
        <v>579</v>
      </c>
      <c r="C733" s="43"/>
      <c r="D733" s="43"/>
      <c r="E733" s="44"/>
      <c r="F733" s="42">
        <f t="shared" si="22"/>
        <v>0</v>
      </c>
      <c r="G733" s="42">
        <f t="shared" si="23"/>
        <v>0</v>
      </c>
      <c r="H733" s="44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spans="1:20" ht="15">
      <c r="A734" s="37">
        <v>2110503</v>
      </c>
      <c r="B734" s="38" t="s">
        <v>580</v>
      </c>
      <c r="C734" s="43"/>
      <c r="D734" s="43"/>
      <c r="E734" s="44"/>
      <c r="F734" s="42">
        <f t="shared" si="22"/>
        <v>0</v>
      </c>
      <c r="G734" s="42">
        <f t="shared" si="23"/>
        <v>0</v>
      </c>
      <c r="H734" s="44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spans="1:20" ht="15">
      <c r="A735" s="37">
        <v>2110506</v>
      </c>
      <c r="B735" s="38" t="s">
        <v>581</v>
      </c>
      <c r="C735" s="43"/>
      <c r="D735" s="43"/>
      <c r="E735" s="44"/>
      <c r="F735" s="42">
        <f t="shared" si="22"/>
        <v>0</v>
      </c>
      <c r="G735" s="42">
        <f t="shared" si="23"/>
        <v>0</v>
      </c>
      <c r="H735" s="44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spans="1:20" ht="15">
      <c r="A736" s="37">
        <v>2110507</v>
      </c>
      <c r="B736" s="38" t="s">
        <v>582</v>
      </c>
      <c r="C736" s="43"/>
      <c r="D736" s="43">
        <v>26</v>
      </c>
      <c r="E736" s="44"/>
      <c r="F736" s="42">
        <f t="shared" si="22"/>
        <v>0</v>
      </c>
      <c r="G736" s="42">
        <f t="shared" si="23"/>
        <v>0</v>
      </c>
      <c r="H736" s="44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spans="1:20" ht="15">
      <c r="A737" s="37">
        <v>2110599</v>
      </c>
      <c r="B737" s="38" t="s">
        <v>583</v>
      </c>
      <c r="C737" s="43"/>
      <c r="D737" s="43"/>
      <c r="E737" s="44"/>
      <c r="F737" s="42">
        <f t="shared" si="22"/>
        <v>0</v>
      </c>
      <c r="G737" s="42">
        <f t="shared" si="23"/>
        <v>0</v>
      </c>
      <c r="H737" s="44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spans="1:20" ht="15">
      <c r="A738" s="37">
        <v>21106</v>
      </c>
      <c r="B738" s="38" t="s">
        <v>584</v>
      </c>
      <c r="C738" s="39">
        <f>SUM(C739,C740,C741,C742,C743)</f>
        <v>0</v>
      </c>
      <c r="D738" s="39">
        <f>SUM(D739,D740,D741,D742,D743)</f>
        <v>111</v>
      </c>
      <c r="E738" s="39">
        <f>SUM(E739,E740,E741,E742,E743)</f>
        <v>0</v>
      </c>
      <c r="F738" s="42">
        <f t="shared" si="22"/>
        <v>0</v>
      </c>
      <c r="G738" s="42">
        <f t="shared" si="23"/>
        <v>0</v>
      </c>
      <c r="H738" s="41">
        <f>SUM(H739,H740,H741,H742,H743)</f>
        <v>0</v>
      </c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spans="1:20" ht="15">
      <c r="A739" s="37">
        <v>2110602</v>
      </c>
      <c r="B739" s="38" t="s">
        <v>585</v>
      </c>
      <c r="C739" s="43"/>
      <c r="D739" s="43">
        <v>102</v>
      </c>
      <c r="E739" s="43"/>
      <c r="F739" s="42">
        <f t="shared" si="22"/>
        <v>0</v>
      </c>
      <c r="G739" s="42">
        <f t="shared" si="23"/>
        <v>0</v>
      </c>
      <c r="H739" s="44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spans="1:20" ht="15">
      <c r="A740" s="37">
        <v>2110603</v>
      </c>
      <c r="B740" s="38" t="s">
        <v>586</v>
      </c>
      <c r="C740" s="43"/>
      <c r="D740" s="43"/>
      <c r="E740" s="44"/>
      <c r="F740" s="42">
        <f t="shared" si="22"/>
        <v>0</v>
      </c>
      <c r="G740" s="42">
        <f t="shared" si="23"/>
        <v>0</v>
      </c>
      <c r="H740" s="44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spans="1:20" ht="15">
      <c r="A741" s="37">
        <v>2110604</v>
      </c>
      <c r="B741" s="38" t="s">
        <v>587</v>
      </c>
      <c r="C741" s="43"/>
      <c r="D741" s="43"/>
      <c r="E741" s="44"/>
      <c r="F741" s="42">
        <f t="shared" si="22"/>
        <v>0</v>
      </c>
      <c r="G741" s="42">
        <f t="shared" si="23"/>
        <v>0</v>
      </c>
      <c r="H741" s="44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spans="1:20" ht="15">
      <c r="A742" s="37">
        <v>2110605</v>
      </c>
      <c r="B742" s="38" t="s">
        <v>588</v>
      </c>
      <c r="C742" s="43"/>
      <c r="D742" s="43"/>
      <c r="E742" s="44"/>
      <c r="F742" s="42">
        <f t="shared" si="22"/>
        <v>0</v>
      </c>
      <c r="G742" s="42">
        <f t="shared" si="23"/>
        <v>0</v>
      </c>
      <c r="H742" s="44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spans="1:20" ht="15">
      <c r="A743" s="37">
        <v>2110699</v>
      </c>
      <c r="B743" s="38" t="s">
        <v>589</v>
      </c>
      <c r="C743" s="43"/>
      <c r="D743" s="43">
        <v>9</v>
      </c>
      <c r="E743" s="44"/>
      <c r="F743" s="42">
        <f t="shared" si="22"/>
        <v>0</v>
      </c>
      <c r="G743" s="42">
        <f t="shared" si="23"/>
        <v>0</v>
      </c>
      <c r="H743" s="44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spans="1:20" ht="15">
      <c r="A744" s="37">
        <v>21107</v>
      </c>
      <c r="B744" s="38" t="s">
        <v>590</v>
      </c>
      <c r="C744" s="39">
        <f>SUM(C745,C746)</f>
        <v>0</v>
      </c>
      <c r="D744" s="39">
        <f>SUM(D745,D746)</f>
        <v>0</v>
      </c>
      <c r="E744" s="39">
        <f>SUM(E745,E746)</f>
        <v>0</v>
      </c>
      <c r="F744" s="42">
        <f t="shared" si="22"/>
        <v>0</v>
      </c>
      <c r="G744" s="42">
        <f t="shared" si="23"/>
        <v>0</v>
      </c>
      <c r="H744" s="41">
        <f>SUM(H745,H746)</f>
        <v>0</v>
      </c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spans="1:20" ht="15">
      <c r="A745" s="37">
        <v>2110704</v>
      </c>
      <c r="B745" s="38" t="s">
        <v>591</v>
      </c>
      <c r="C745" s="43"/>
      <c r="D745" s="43"/>
      <c r="E745" s="43"/>
      <c r="F745" s="42">
        <f t="shared" si="22"/>
        <v>0</v>
      </c>
      <c r="G745" s="42">
        <f t="shared" si="23"/>
        <v>0</v>
      </c>
      <c r="H745" s="44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spans="1:20" ht="15">
      <c r="A746" s="37">
        <v>2110799</v>
      </c>
      <c r="B746" s="38" t="s">
        <v>592</v>
      </c>
      <c r="C746" s="43"/>
      <c r="D746" s="43"/>
      <c r="E746" s="43"/>
      <c r="F746" s="42">
        <f t="shared" si="22"/>
        <v>0</v>
      </c>
      <c r="G746" s="42">
        <f t="shared" si="23"/>
        <v>0</v>
      </c>
      <c r="H746" s="44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spans="1:20" ht="15">
      <c r="A747" s="37">
        <v>21108</v>
      </c>
      <c r="B747" s="38" t="s">
        <v>593</v>
      </c>
      <c r="C747" s="39">
        <f>SUM(C748,C749)</f>
        <v>0</v>
      </c>
      <c r="D747" s="39">
        <f>SUM(D748,D749)</f>
        <v>0</v>
      </c>
      <c r="E747" s="39">
        <f>SUM(E748,E749)</f>
        <v>0</v>
      </c>
      <c r="F747" s="42">
        <f t="shared" si="22"/>
        <v>0</v>
      </c>
      <c r="G747" s="42">
        <f t="shared" si="23"/>
        <v>0</v>
      </c>
      <c r="H747" s="41">
        <f>SUM(H748,H749)</f>
        <v>0</v>
      </c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spans="1:20" ht="15">
      <c r="A748" s="37">
        <v>2110804</v>
      </c>
      <c r="B748" s="38" t="s">
        <v>594</v>
      </c>
      <c r="C748" s="43"/>
      <c r="D748" s="43"/>
      <c r="E748" s="43"/>
      <c r="F748" s="42">
        <f t="shared" si="22"/>
        <v>0</v>
      </c>
      <c r="G748" s="42">
        <f t="shared" si="23"/>
        <v>0</v>
      </c>
      <c r="H748" s="44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spans="1:20" ht="15">
      <c r="A749" s="37">
        <v>2110899</v>
      </c>
      <c r="B749" s="38" t="s">
        <v>595</v>
      </c>
      <c r="C749" s="43"/>
      <c r="D749" s="43"/>
      <c r="E749" s="44"/>
      <c r="F749" s="42">
        <f t="shared" si="22"/>
        <v>0</v>
      </c>
      <c r="G749" s="42">
        <f t="shared" si="23"/>
        <v>0</v>
      </c>
      <c r="H749" s="44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spans="1:20" ht="15">
      <c r="A750" s="37">
        <v>21109</v>
      </c>
      <c r="B750" s="38" t="s">
        <v>596</v>
      </c>
      <c r="C750" s="43"/>
      <c r="D750" s="43"/>
      <c r="E750" s="44"/>
      <c r="F750" s="42">
        <f t="shared" si="22"/>
        <v>0</v>
      </c>
      <c r="G750" s="42">
        <f t="shared" si="23"/>
        <v>0</v>
      </c>
      <c r="H750" s="44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spans="1:20" ht="15">
      <c r="A751" s="37">
        <v>21110</v>
      </c>
      <c r="B751" s="38" t="s">
        <v>597</v>
      </c>
      <c r="C751" s="43"/>
      <c r="D751" s="43">
        <v>347</v>
      </c>
      <c r="E751" s="44"/>
      <c r="F751" s="42">
        <f t="shared" si="22"/>
        <v>0</v>
      </c>
      <c r="G751" s="42">
        <f t="shared" si="23"/>
        <v>0</v>
      </c>
      <c r="H751" s="44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spans="1:20" ht="15">
      <c r="A752" s="37">
        <v>21111</v>
      </c>
      <c r="B752" s="38" t="s">
        <v>598</v>
      </c>
      <c r="C752" s="39">
        <f>SUM(C753,C754,C755,C756,C757)</f>
        <v>0</v>
      </c>
      <c r="D752" s="39">
        <f>SUM(D753,D754,D755,D756,D757)</f>
        <v>0</v>
      </c>
      <c r="E752" s="39">
        <f>SUM(E753,E754,E755,E756,E757)</f>
        <v>0</v>
      </c>
      <c r="F752" s="42">
        <f t="shared" si="22"/>
        <v>0</v>
      </c>
      <c r="G752" s="42">
        <f t="shared" si="23"/>
        <v>0</v>
      </c>
      <c r="H752" s="41">
        <f>SUM(H753,H754,H755,H756,H757)</f>
        <v>0</v>
      </c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spans="1:20" ht="15">
      <c r="A753" s="37">
        <v>2111101</v>
      </c>
      <c r="B753" s="38" t="s">
        <v>599</v>
      </c>
      <c r="C753" s="43"/>
      <c r="D753" s="43"/>
      <c r="E753" s="43"/>
      <c r="F753" s="42">
        <f t="shared" si="22"/>
        <v>0</v>
      </c>
      <c r="G753" s="42">
        <f t="shared" si="23"/>
        <v>0</v>
      </c>
      <c r="H753" s="44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spans="1:20" ht="15">
      <c r="A754" s="37">
        <v>2111102</v>
      </c>
      <c r="B754" s="38" t="s">
        <v>600</v>
      </c>
      <c r="C754" s="43"/>
      <c r="D754" s="43"/>
      <c r="E754" s="44"/>
      <c r="F754" s="42">
        <f t="shared" si="22"/>
        <v>0</v>
      </c>
      <c r="G754" s="42">
        <f t="shared" si="23"/>
        <v>0</v>
      </c>
      <c r="H754" s="44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spans="1:20" ht="15">
      <c r="A755" s="37">
        <v>2111103</v>
      </c>
      <c r="B755" s="38" t="s">
        <v>601</v>
      </c>
      <c r="C755" s="43"/>
      <c r="D755" s="43"/>
      <c r="E755" s="44"/>
      <c r="F755" s="42">
        <f t="shared" si="22"/>
        <v>0</v>
      </c>
      <c r="G755" s="42">
        <f t="shared" si="23"/>
        <v>0</v>
      </c>
      <c r="H755" s="44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spans="1:20" ht="15">
      <c r="A756" s="37">
        <v>2111104</v>
      </c>
      <c r="B756" s="38" t="s">
        <v>602</v>
      </c>
      <c r="C756" s="43"/>
      <c r="D756" s="43"/>
      <c r="E756" s="44"/>
      <c r="F756" s="42">
        <f t="shared" si="22"/>
        <v>0</v>
      </c>
      <c r="G756" s="42">
        <f t="shared" si="23"/>
        <v>0</v>
      </c>
      <c r="H756" s="44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spans="1:20" ht="15">
      <c r="A757" s="37">
        <v>2111199</v>
      </c>
      <c r="B757" s="38" t="s">
        <v>603</v>
      </c>
      <c r="C757" s="43"/>
      <c r="D757" s="43"/>
      <c r="E757" s="44"/>
      <c r="F757" s="42">
        <f t="shared" si="22"/>
        <v>0</v>
      </c>
      <c r="G757" s="42">
        <f t="shared" si="23"/>
        <v>0</v>
      </c>
      <c r="H757" s="44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spans="1:20" ht="15">
      <c r="A758" s="37">
        <v>21112</v>
      </c>
      <c r="B758" s="38" t="s">
        <v>604</v>
      </c>
      <c r="C758" s="43"/>
      <c r="D758" s="43"/>
      <c r="E758" s="44"/>
      <c r="F758" s="42">
        <f t="shared" si="22"/>
        <v>0</v>
      </c>
      <c r="G758" s="42">
        <f t="shared" si="23"/>
        <v>0</v>
      </c>
      <c r="H758" s="44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spans="1:20" ht="15">
      <c r="A759" s="37">
        <v>21113</v>
      </c>
      <c r="B759" s="38" t="s">
        <v>605</v>
      </c>
      <c r="C759" s="43"/>
      <c r="D759" s="43"/>
      <c r="E759" s="44"/>
      <c r="F759" s="42">
        <f t="shared" si="22"/>
        <v>0</v>
      </c>
      <c r="G759" s="42">
        <f t="shared" si="23"/>
        <v>0</v>
      </c>
      <c r="H759" s="44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spans="1:20" ht="15">
      <c r="A760" s="37">
        <v>21114</v>
      </c>
      <c r="B760" s="38" t="s">
        <v>606</v>
      </c>
      <c r="C760" s="39">
        <f>SUM(C761,C762,C763,C764,C765,C766,C767,C768,C769,C770)</f>
        <v>0</v>
      </c>
      <c r="D760" s="39">
        <f>SUM(D761,D762,D763,D764,D765,D766,D767,D768,D769,D770)</f>
        <v>0</v>
      </c>
      <c r="E760" s="39">
        <f>SUM(E761,E762,E763,E764,E765,E766,E767,E768,E769,E770)</f>
        <v>0</v>
      </c>
      <c r="F760" s="42">
        <f t="shared" si="22"/>
        <v>0</v>
      </c>
      <c r="G760" s="42">
        <f t="shared" si="23"/>
        <v>0</v>
      </c>
      <c r="H760" s="41">
        <f>SUM(H761,H762,H763,H764,H765,H766,H767,H768,H769,H770)</f>
        <v>0</v>
      </c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spans="1:20" ht="15">
      <c r="A761" s="37">
        <v>2111401</v>
      </c>
      <c r="B761" s="38" t="s">
        <v>47</v>
      </c>
      <c r="C761" s="43"/>
      <c r="D761" s="43"/>
      <c r="E761" s="43"/>
      <c r="F761" s="42">
        <f t="shared" si="22"/>
        <v>0</v>
      </c>
      <c r="G761" s="42">
        <f t="shared" si="23"/>
        <v>0</v>
      </c>
      <c r="H761" s="44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spans="1:20" ht="15">
      <c r="A762" s="37">
        <v>2111402</v>
      </c>
      <c r="B762" s="38" t="s">
        <v>48</v>
      </c>
      <c r="C762" s="43"/>
      <c r="D762" s="43"/>
      <c r="E762" s="44"/>
      <c r="F762" s="42">
        <f t="shared" si="22"/>
        <v>0</v>
      </c>
      <c r="G762" s="42">
        <f t="shared" si="23"/>
        <v>0</v>
      </c>
      <c r="H762" s="44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spans="1:20" ht="15">
      <c r="A763" s="37">
        <v>2111403</v>
      </c>
      <c r="B763" s="38" t="s">
        <v>49</v>
      </c>
      <c r="C763" s="43"/>
      <c r="D763" s="43"/>
      <c r="E763" s="44"/>
      <c r="F763" s="42">
        <f t="shared" si="22"/>
        <v>0</v>
      </c>
      <c r="G763" s="42">
        <f t="shared" si="23"/>
        <v>0</v>
      </c>
      <c r="H763" s="44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spans="1:20" ht="15">
      <c r="A764" s="37">
        <v>2111406</v>
      </c>
      <c r="B764" s="38" t="s">
        <v>607</v>
      </c>
      <c r="C764" s="43"/>
      <c r="D764" s="43"/>
      <c r="E764" s="44"/>
      <c r="F764" s="42">
        <f t="shared" si="22"/>
        <v>0</v>
      </c>
      <c r="G764" s="42">
        <f t="shared" si="23"/>
        <v>0</v>
      </c>
      <c r="H764" s="44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spans="1:20" ht="15">
      <c r="A765" s="37">
        <v>2111407</v>
      </c>
      <c r="B765" s="38" t="s">
        <v>608</v>
      </c>
      <c r="C765" s="43"/>
      <c r="D765" s="43"/>
      <c r="E765" s="44"/>
      <c r="F765" s="42">
        <f t="shared" si="22"/>
        <v>0</v>
      </c>
      <c r="G765" s="42">
        <f t="shared" si="23"/>
        <v>0</v>
      </c>
      <c r="H765" s="44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spans="1:20" ht="15">
      <c r="A766" s="37">
        <v>2111408</v>
      </c>
      <c r="B766" s="38" t="s">
        <v>609</v>
      </c>
      <c r="C766" s="43"/>
      <c r="D766" s="43"/>
      <c r="E766" s="44"/>
      <c r="F766" s="42">
        <f t="shared" si="22"/>
        <v>0</v>
      </c>
      <c r="G766" s="42">
        <f t="shared" si="23"/>
        <v>0</v>
      </c>
      <c r="H766" s="44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spans="1:20" ht="15">
      <c r="A767" s="37">
        <v>2111411</v>
      </c>
      <c r="B767" s="38" t="s">
        <v>88</v>
      </c>
      <c r="C767" s="43"/>
      <c r="D767" s="43"/>
      <c r="E767" s="44"/>
      <c r="F767" s="42">
        <f t="shared" si="22"/>
        <v>0</v>
      </c>
      <c r="G767" s="42">
        <f t="shared" si="23"/>
        <v>0</v>
      </c>
      <c r="H767" s="44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spans="1:20" ht="15">
      <c r="A768" s="37">
        <v>2111413</v>
      </c>
      <c r="B768" s="38" t="s">
        <v>610</v>
      </c>
      <c r="C768" s="43"/>
      <c r="D768" s="43"/>
      <c r="E768" s="44"/>
      <c r="F768" s="42">
        <f t="shared" si="22"/>
        <v>0</v>
      </c>
      <c r="G768" s="42">
        <f t="shared" si="23"/>
        <v>0</v>
      </c>
      <c r="H768" s="44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spans="1:20" ht="15">
      <c r="A769" s="37">
        <v>2111450</v>
      </c>
      <c r="B769" s="38" t="s">
        <v>56</v>
      </c>
      <c r="C769" s="43"/>
      <c r="D769" s="43"/>
      <c r="E769" s="44"/>
      <c r="F769" s="42">
        <f t="shared" si="22"/>
        <v>0</v>
      </c>
      <c r="G769" s="42">
        <f t="shared" si="23"/>
        <v>0</v>
      </c>
      <c r="H769" s="44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 spans="1:20" ht="15">
      <c r="A770" s="37">
        <v>2111499</v>
      </c>
      <c r="B770" s="38" t="s">
        <v>611</v>
      </c>
      <c r="C770" s="43"/>
      <c r="D770" s="43"/>
      <c r="E770" s="44"/>
      <c r="F770" s="42">
        <f t="shared" si="22"/>
        <v>0</v>
      </c>
      <c r="G770" s="42">
        <f t="shared" si="23"/>
        <v>0</v>
      </c>
      <c r="H770" s="44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 spans="1:20" ht="15">
      <c r="A771" s="37">
        <v>2119999</v>
      </c>
      <c r="B771" s="38" t="s">
        <v>612</v>
      </c>
      <c r="C771" s="43"/>
      <c r="D771" s="43">
        <v>136</v>
      </c>
      <c r="E771" s="44"/>
      <c r="F771" s="42">
        <f t="shared" si="22"/>
        <v>0</v>
      </c>
      <c r="G771" s="42">
        <f t="shared" si="23"/>
        <v>0</v>
      </c>
      <c r="H771" s="44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 spans="1:20" ht="15">
      <c r="A772" s="37">
        <v>212</v>
      </c>
      <c r="B772" s="38" t="s">
        <v>613</v>
      </c>
      <c r="C772" s="39">
        <f>SUM(C773,C784,C785,C788,C789,C790)</f>
        <v>4574</v>
      </c>
      <c r="D772" s="39">
        <f>SUM(D773,D784,D785,D788,D789,D790)</f>
        <v>2615</v>
      </c>
      <c r="E772" s="39">
        <f>SUM(E773,E784,E785,E788,E789,E790)</f>
        <v>4132.51</v>
      </c>
      <c r="F772" s="42">
        <f t="shared" si="22"/>
        <v>0.9034783559247923</v>
      </c>
      <c r="G772" s="42">
        <f t="shared" si="23"/>
        <v>1.5803097514340345</v>
      </c>
      <c r="H772" s="41">
        <f>SUM(H773,H784,H785,H788,H789,H790)</f>
        <v>4132.51</v>
      </c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 spans="1:20" ht="15">
      <c r="A773" s="37">
        <v>21201</v>
      </c>
      <c r="B773" s="38" t="s">
        <v>614</v>
      </c>
      <c r="C773" s="39">
        <f>SUM(C774,C775,C776,C777,C778,C779,C780,C781,C782,C783)</f>
        <v>4574</v>
      </c>
      <c r="D773" s="39">
        <f>SUM(D774,D775,D776,D777,D778,D779,D780,D781,D782,D783)</f>
        <v>1443</v>
      </c>
      <c r="E773" s="39">
        <f>SUM(E774,E775,E776,E777,E778,E779,E780,E781,E782,E783)</f>
        <v>4132.51</v>
      </c>
      <c r="F773" s="42">
        <f t="shared" si="22"/>
        <v>0.9034783559247923</v>
      </c>
      <c r="G773" s="42">
        <f t="shared" si="23"/>
        <v>2.863832293832294</v>
      </c>
      <c r="H773" s="41">
        <f>SUM(H774,H775,H776,H777,H778,H779,H780,H781,H782,H783)</f>
        <v>4132.51</v>
      </c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 spans="1:20" ht="15">
      <c r="A774" s="37">
        <v>2120101</v>
      </c>
      <c r="B774" s="38" t="s">
        <v>47</v>
      </c>
      <c r="C774" s="43">
        <v>593</v>
      </c>
      <c r="D774" s="43">
        <v>360</v>
      </c>
      <c r="E774" s="43">
        <v>217.29</v>
      </c>
      <c r="F774" s="42">
        <f aca="true" t="shared" si="24" ref="F774:F837">_xlfn.IFERROR(E774/C774,0)</f>
        <v>0.366424957841484</v>
      </c>
      <c r="G774" s="42">
        <f aca="true" t="shared" si="25" ref="G774:G837">_xlfn.IFERROR(E774/D774,0)</f>
        <v>0.6035833333333334</v>
      </c>
      <c r="H774" s="44">
        <v>217.29</v>
      </c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 spans="1:20" ht="15">
      <c r="A775" s="37">
        <v>2120102</v>
      </c>
      <c r="B775" s="38" t="s">
        <v>48</v>
      </c>
      <c r="C775" s="43">
        <v>16</v>
      </c>
      <c r="D775" s="43">
        <v>6</v>
      </c>
      <c r="E775" s="44">
        <v>390.84</v>
      </c>
      <c r="F775" s="42">
        <f t="shared" si="24"/>
        <v>24.4275</v>
      </c>
      <c r="G775" s="42">
        <f t="shared" si="25"/>
        <v>65.14</v>
      </c>
      <c r="H775" s="44">
        <v>390.84</v>
      </c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 spans="1:20" ht="15">
      <c r="A776" s="37">
        <v>2120103</v>
      </c>
      <c r="B776" s="38" t="s">
        <v>49</v>
      </c>
      <c r="C776" s="43"/>
      <c r="D776" s="43"/>
      <c r="E776" s="44"/>
      <c r="F776" s="42">
        <f t="shared" si="24"/>
        <v>0</v>
      </c>
      <c r="G776" s="42">
        <f t="shared" si="25"/>
        <v>0</v>
      </c>
      <c r="H776" s="44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 spans="1:20" ht="15">
      <c r="A777" s="37">
        <v>2120104</v>
      </c>
      <c r="B777" s="38" t="s">
        <v>615</v>
      </c>
      <c r="C777" s="43"/>
      <c r="D777" s="43"/>
      <c r="E777" s="44"/>
      <c r="F777" s="42">
        <f t="shared" si="24"/>
        <v>0</v>
      </c>
      <c r="G777" s="42">
        <f t="shared" si="25"/>
        <v>0</v>
      </c>
      <c r="H777" s="44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 spans="1:20" ht="15">
      <c r="A778" s="37">
        <v>2120105</v>
      </c>
      <c r="B778" s="38" t="s">
        <v>616</v>
      </c>
      <c r="C778" s="43"/>
      <c r="D778" s="43"/>
      <c r="E778" s="44"/>
      <c r="F778" s="42">
        <f t="shared" si="24"/>
        <v>0</v>
      </c>
      <c r="G778" s="42">
        <f t="shared" si="25"/>
        <v>0</v>
      </c>
      <c r="H778" s="44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 spans="1:20" ht="15">
      <c r="A779" s="37">
        <v>2120106</v>
      </c>
      <c r="B779" s="38" t="s">
        <v>617</v>
      </c>
      <c r="C779" s="43"/>
      <c r="D779" s="43"/>
      <c r="E779" s="44"/>
      <c r="F779" s="42">
        <f t="shared" si="24"/>
        <v>0</v>
      </c>
      <c r="G779" s="42">
        <f t="shared" si="25"/>
        <v>0</v>
      </c>
      <c r="H779" s="44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 spans="1:20" ht="15">
      <c r="A780" s="37">
        <v>2120107</v>
      </c>
      <c r="B780" s="38" t="s">
        <v>618</v>
      </c>
      <c r="C780" s="43"/>
      <c r="D780" s="43"/>
      <c r="E780" s="44"/>
      <c r="F780" s="42">
        <f t="shared" si="24"/>
        <v>0</v>
      </c>
      <c r="G780" s="42">
        <f t="shared" si="25"/>
        <v>0</v>
      </c>
      <c r="H780" s="44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 spans="1:20" ht="15">
      <c r="A781" s="37">
        <v>2120109</v>
      </c>
      <c r="B781" s="38" t="s">
        <v>619</v>
      </c>
      <c r="C781" s="43"/>
      <c r="D781" s="43"/>
      <c r="E781" s="44"/>
      <c r="F781" s="42">
        <f t="shared" si="24"/>
        <v>0</v>
      </c>
      <c r="G781" s="42">
        <f t="shared" si="25"/>
        <v>0</v>
      </c>
      <c r="H781" s="44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 spans="1:20" ht="15">
      <c r="A782" s="37">
        <v>2120110</v>
      </c>
      <c r="B782" s="38" t="s">
        <v>620</v>
      </c>
      <c r="C782" s="43"/>
      <c r="D782" s="43"/>
      <c r="E782" s="44"/>
      <c r="F782" s="42">
        <f t="shared" si="24"/>
        <v>0</v>
      </c>
      <c r="G782" s="42">
        <f t="shared" si="25"/>
        <v>0</v>
      </c>
      <c r="H782" s="44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 spans="1:20" ht="15">
      <c r="A783" s="37">
        <v>2120199</v>
      </c>
      <c r="B783" s="38" t="s">
        <v>621</v>
      </c>
      <c r="C783" s="43">
        <v>3965</v>
      </c>
      <c r="D783" s="43">
        <v>1077</v>
      </c>
      <c r="E783" s="44">
        <v>3524.38</v>
      </c>
      <c r="F783" s="42">
        <f t="shared" si="24"/>
        <v>0.8888726355611601</v>
      </c>
      <c r="G783" s="42">
        <f t="shared" si="25"/>
        <v>3.272404828226555</v>
      </c>
      <c r="H783" s="44">
        <v>3524.38</v>
      </c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 spans="1:20" ht="15">
      <c r="A784" s="37">
        <v>21202</v>
      </c>
      <c r="B784" s="38" t="s">
        <v>622</v>
      </c>
      <c r="C784" s="43"/>
      <c r="D784" s="43"/>
      <c r="E784" s="44"/>
      <c r="F784" s="42">
        <f t="shared" si="24"/>
        <v>0</v>
      </c>
      <c r="G784" s="42">
        <f t="shared" si="25"/>
        <v>0</v>
      </c>
      <c r="H784" s="44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 spans="1:20" ht="15">
      <c r="A785" s="37">
        <v>21203</v>
      </c>
      <c r="B785" s="38" t="s">
        <v>623</v>
      </c>
      <c r="C785" s="39">
        <f>SUM(C786,C787)</f>
        <v>0</v>
      </c>
      <c r="D785" s="39">
        <f>SUM(D786,D787)</f>
        <v>1158</v>
      </c>
      <c r="E785" s="39">
        <f>SUM(E786,E787)</f>
        <v>0</v>
      </c>
      <c r="F785" s="42">
        <f t="shared" si="24"/>
        <v>0</v>
      </c>
      <c r="G785" s="42">
        <f t="shared" si="25"/>
        <v>0</v>
      </c>
      <c r="H785" s="41">
        <f>SUM(H786,H787)</f>
        <v>0</v>
      </c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 spans="1:20" ht="15">
      <c r="A786" s="37">
        <v>2120303</v>
      </c>
      <c r="B786" s="38" t="s">
        <v>624</v>
      </c>
      <c r="C786" s="43"/>
      <c r="D786" s="43">
        <v>38</v>
      </c>
      <c r="E786" s="43"/>
      <c r="F786" s="42">
        <f t="shared" si="24"/>
        <v>0</v>
      </c>
      <c r="G786" s="42">
        <f t="shared" si="25"/>
        <v>0</v>
      </c>
      <c r="H786" s="44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 spans="1:20" ht="15">
      <c r="A787" s="37">
        <v>2120399</v>
      </c>
      <c r="B787" s="38" t="s">
        <v>625</v>
      </c>
      <c r="C787" s="43"/>
      <c r="D787" s="43">
        <v>1120</v>
      </c>
      <c r="E787" s="44"/>
      <c r="F787" s="42">
        <f t="shared" si="24"/>
        <v>0</v>
      </c>
      <c r="G787" s="42">
        <f t="shared" si="25"/>
        <v>0</v>
      </c>
      <c r="H787" s="44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 spans="1:20" ht="15">
      <c r="A788" s="37">
        <v>21205</v>
      </c>
      <c r="B788" s="38" t="s">
        <v>626</v>
      </c>
      <c r="C788" s="43"/>
      <c r="D788" s="43"/>
      <c r="E788" s="44"/>
      <c r="F788" s="42">
        <f t="shared" si="24"/>
        <v>0</v>
      </c>
      <c r="G788" s="42">
        <f t="shared" si="25"/>
        <v>0</v>
      </c>
      <c r="H788" s="44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 spans="1:20" ht="15">
      <c r="A789" s="37">
        <v>21206</v>
      </c>
      <c r="B789" s="38" t="s">
        <v>627</v>
      </c>
      <c r="C789" s="43"/>
      <c r="D789" s="43"/>
      <c r="E789" s="44"/>
      <c r="F789" s="42">
        <f t="shared" si="24"/>
        <v>0</v>
      </c>
      <c r="G789" s="42">
        <f t="shared" si="25"/>
        <v>0</v>
      </c>
      <c r="H789" s="44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 spans="1:20" ht="15">
      <c r="A790" s="37">
        <v>21299</v>
      </c>
      <c r="B790" s="38" t="s">
        <v>628</v>
      </c>
      <c r="C790" s="43"/>
      <c r="D790" s="43">
        <v>14</v>
      </c>
      <c r="E790" s="44"/>
      <c r="F790" s="42">
        <f t="shared" si="24"/>
        <v>0</v>
      </c>
      <c r="G790" s="42">
        <f t="shared" si="25"/>
        <v>0</v>
      </c>
      <c r="H790" s="44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 spans="1:20" ht="15">
      <c r="A791" s="37">
        <v>213</v>
      </c>
      <c r="B791" s="38" t="s">
        <v>629</v>
      </c>
      <c r="C791" s="39">
        <f>SUM(C792,C818,C840,C868,C879,C886,C892,C895)</f>
        <v>20391</v>
      </c>
      <c r="D791" s="39">
        <f>SUM(D792,D818,D840,D868,D879,D886,D892,D895)</f>
        <v>48207</v>
      </c>
      <c r="E791" s="39">
        <f>SUM(E792,E818,E840,E868,E879,E886,E892,E895)</f>
        <v>6846.719999999999</v>
      </c>
      <c r="F791" s="42">
        <f t="shared" si="24"/>
        <v>0.3357716639693982</v>
      </c>
      <c r="G791" s="42">
        <f t="shared" si="25"/>
        <v>0.14202750637874167</v>
      </c>
      <c r="H791" s="41">
        <f>SUM(H792,H818,H840,H868,H879,H886,H892,H895)</f>
        <v>6846.719999999999</v>
      </c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 spans="1:20" ht="15">
      <c r="A792" s="37">
        <v>21301</v>
      </c>
      <c r="B792" s="38" t="s">
        <v>630</v>
      </c>
      <c r="C792" s="39">
        <f>SUM(C793,C794,C795,C796,C797,C798,C799,C800,C801,C802,C803,C804,C805,C806,C807,C808,C809,C810,C811,C812,C813,C814,C815,C816,C817)</f>
        <v>15142</v>
      </c>
      <c r="D792" s="39">
        <f>SUM(D793,D794,D795,D796,D797,D798,D799,D800,D801,D802,D803,D804,D805,D806,D807,D808,D809,D810,D811,D812,D813,D814,D815,D816,D817)</f>
        <v>21390</v>
      </c>
      <c r="E792" s="39">
        <f>SUM(E793,E794,E795,E796,E797,E798,E799,E800,E801,E802,E803,E804,E805,E806,E807,E808,E809,E810,E811,E812,E813,E814,E815,E816,E817)</f>
        <v>2759.31</v>
      </c>
      <c r="F792" s="42">
        <f t="shared" si="24"/>
        <v>0.18222889974904238</v>
      </c>
      <c r="G792" s="42">
        <f t="shared" si="25"/>
        <v>0.129</v>
      </c>
      <c r="H792" s="41">
        <f>SUM(H793,H794,H795,H796,H797,H798,H799,H800,H801,H802,H803,H804,H805,H806,H807,H808,H809,H810,H811,H812,H813,H814,H815,H816,H817)</f>
        <v>2759.31</v>
      </c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 spans="1:20" ht="15">
      <c r="A793" s="37">
        <v>2130101</v>
      </c>
      <c r="B793" s="38" t="s">
        <v>47</v>
      </c>
      <c r="C793" s="43">
        <v>275</v>
      </c>
      <c r="D793" s="43">
        <v>309</v>
      </c>
      <c r="E793" s="43">
        <v>239.31</v>
      </c>
      <c r="F793" s="42">
        <f t="shared" si="24"/>
        <v>0.8702181818181818</v>
      </c>
      <c r="G793" s="42">
        <f t="shared" si="25"/>
        <v>0.7744660194174757</v>
      </c>
      <c r="H793" s="44">
        <v>239.31</v>
      </c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 spans="1:20" ht="15">
      <c r="A794" s="37">
        <v>2130102</v>
      </c>
      <c r="B794" s="38" t="s">
        <v>48</v>
      </c>
      <c r="C794" s="43"/>
      <c r="D794" s="43"/>
      <c r="E794" s="44"/>
      <c r="F794" s="42">
        <f t="shared" si="24"/>
        <v>0</v>
      </c>
      <c r="G794" s="42">
        <f t="shared" si="25"/>
        <v>0</v>
      </c>
      <c r="H794" s="44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 spans="1:20" ht="15">
      <c r="A795" s="37">
        <v>2130103</v>
      </c>
      <c r="B795" s="38" t="s">
        <v>49</v>
      </c>
      <c r="C795" s="43"/>
      <c r="D795" s="43"/>
      <c r="E795" s="44"/>
      <c r="F795" s="42">
        <f t="shared" si="24"/>
        <v>0</v>
      </c>
      <c r="G795" s="42">
        <f t="shared" si="25"/>
        <v>0</v>
      </c>
      <c r="H795" s="44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 spans="1:20" ht="15">
      <c r="A796" s="37">
        <v>2130104</v>
      </c>
      <c r="B796" s="38" t="s">
        <v>56</v>
      </c>
      <c r="C796" s="43">
        <v>3960</v>
      </c>
      <c r="D796" s="43">
        <v>3960</v>
      </c>
      <c r="E796" s="44">
        <v>2455</v>
      </c>
      <c r="F796" s="42">
        <f t="shared" si="24"/>
        <v>0.6199494949494949</v>
      </c>
      <c r="G796" s="42">
        <f t="shared" si="25"/>
        <v>0.6199494949494949</v>
      </c>
      <c r="H796" s="44">
        <v>2455</v>
      </c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 spans="1:20" ht="15">
      <c r="A797" s="37">
        <v>2130105</v>
      </c>
      <c r="B797" s="38" t="s">
        <v>631</v>
      </c>
      <c r="C797" s="43"/>
      <c r="D797" s="43"/>
      <c r="E797" s="44"/>
      <c r="F797" s="42">
        <f t="shared" si="24"/>
        <v>0</v>
      </c>
      <c r="G797" s="42">
        <f t="shared" si="25"/>
        <v>0</v>
      </c>
      <c r="H797" s="44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 spans="1:20" ht="15">
      <c r="A798" s="37">
        <v>2130106</v>
      </c>
      <c r="B798" s="38" t="s">
        <v>632</v>
      </c>
      <c r="C798" s="43"/>
      <c r="D798" s="43">
        <v>661</v>
      </c>
      <c r="E798" s="44"/>
      <c r="F798" s="42">
        <f t="shared" si="24"/>
        <v>0</v>
      </c>
      <c r="G798" s="42">
        <f t="shared" si="25"/>
        <v>0</v>
      </c>
      <c r="H798" s="44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 spans="1:20" ht="15">
      <c r="A799" s="37">
        <v>2130108</v>
      </c>
      <c r="B799" s="38" t="s">
        <v>633</v>
      </c>
      <c r="C799" s="43"/>
      <c r="D799" s="43">
        <v>141</v>
      </c>
      <c r="E799" s="44"/>
      <c r="F799" s="42">
        <f t="shared" si="24"/>
        <v>0</v>
      </c>
      <c r="G799" s="42">
        <f t="shared" si="25"/>
        <v>0</v>
      </c>
      <c r="H799" s="44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 spans="1:20" ht="15">
      <c r="A800" s="37">
        <v>2130109</v>
      </c>
      <c r="B800" s="38" t="s">
        <v>634</v>
      </c>
      <c r="C800" s="43"/>
      <c r="D800" s="43"/>
      <c r="E800" s="44"/>
      <c r="F800" s="42">
        <f t="shared" si="24"/>
        <v>0</v>
      </c>
      <c r="G800" s="42">
        <f t="shared" si="25"/>
        <v>0</v>
      </c>
      <c r="H800" s="44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 spans="1:20" ht="15">
      <c r="A801" s="37">
        <v>2130110</v>
      </c>
      <c r="B801" s="38" t="s">
        <v>635</v>
      </c>
      <c r="C801" s="43"/>
      <c r="D801" s="43"/>
      <c r="E801" s="44">
        <v>60</v>
      </c>
      <c r="F801" s="42">
        <f t="shared" si="24"/>
        <v>0</v>
      </c>
      <c r="G801" s="42">
        <f t="shared" si="25"/>
        <v>0</v>
      </c>
      <c r="H801" s="44">
        <v>60</v>
      </c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 spans="1:20" ht="15">
      <c r="A802" s="37">
        <v>2130111</v>
      </c>
      <c r="B802" s="38" t="s">
        <v>636</v>
      </c>
      <c r="C802" s="43"/>
      <c r="D802" s="43"/>
      <c r="E802" s="44"/>
      <c r="F802" s="42">
        <f t="shared" si="24"/>
        <v>0</v>
      </c>
      <c r="G802" s="42">
        <f t="shared" si="25"/>
        <v>0</v>
      </c>
      <c r="H802" s="44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 spans="1:20" ht="15">
      <c r="A803" s="37">
        <v>2130112</v>
      </c>
      <c r="B803" s="38" t="s">
        <v>637</v>
      </c>
      <c r="C803" s="43"/>
      <c r="D803" s="43"/>
      <c r="E803" s="44"/>
      <c r="F803" s="42">
        <f t="shared" si="24"/>
        <v>0</v>
      </c>
      <c r="G803" s="42">
        <f t="shared" si="25"/>
        <v>0</v>
      </c>
      <c r="H803" s="44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 spans="1:20" ht="15">
      <c r="A804" s="37">
        <v>2130114</v>
      </c>
      <c r="B804" s="38" t="s">
        <v>638</v>
      </c>
      <c r="C804" s="43"/>
      <c r="D804" s="43"/>
      <c r="E804" s="44"/>
      <c r="F804" s="42">
        <f t="shared" si="24"/>
        <v>0</v>
      </c>
      <c r="G804" s="42">
        <f t="shared" si="25"/>
        <v>0</v>
      </c>
      <c r="H804" s="44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 spans="1:20" ht="15">
      <c r="A805" s="37">
        <v>2130119</v>
      </c>
      <c r="B805" s="38" t="s">
        <v>639</v>
      </c>
      <c r="C805" s="43"/>
      <c r="D805" s="43"/>
      <c r="E805" s="44"/>
      <c r="F805" s="42">
        <f t="shared" si="24"/>
        <v>0</v>
      </c>
      <c r="G805" s="42">
        <f t="shared" si="25"/>
        <v>0</v>
      </c>
      <c r="H805" s="44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 spans="1:20" ht="15">
      <c r="A806" s="37">
        <v>2130120</v>
      </c>
      <c r="B806" s="38" t="s">
        <v>640</v>
      </c>
      <c r="C806" s="43">
        <v>9202</v>
      </c>
      <c r="D806" s="43"/>
      <c r="E806" s="44"/>
      <c r="F806" s="42">
        <f t="shared" si="24"/>
        <v>0</v>
      </c>
      <c r="G806" s="42">
        <f t="shared" si="25"/>
        <v>0</v>
      </c>
      <c r="H806" s="44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 spans="1:20" ht="15">
      <c r="A807" s="37">
        <v>2130121</v>
      </c>
      <c r="B807" s="38" t="s">
        <v>641</v>
      </c>
      <c r="C807" s="43"/>
      <c r="D807" s="43"/>
      <c r="E807" s="44"/>
      <c r="F807" s="42">
        <f t="shared" si="24"/>
        <v>0</v>
      </c>
      <c r="G807" s="42">
        <f t="shared" si="25"/>
        <v>0</v>
      </c>
      <c r="H807" s="44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 spans="1:20" ht="15">
      <c r="A808" s="37">
        <v>2130122</v>
      </c>
      <c r="B808" s="38" t="s">
        <v>642</v>
      </c>
      <c r="C808" s="43"/>
      <c r="D808" s="43">
        <v>12228</v>
      </c>
      <c r="E808" s="44"/>
      <c r="F808" s="42">
        <f t="shared" si="24"/>
        <v>0</v>
      </c>
      <c r="G808" s="42">
        <f t="shared" si="25"/>
        <v>0</v>
      </c>
      <c r="H808" s="44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 spans="1:20" ht="15">
      <c r="A809" s="37">
        <v>2130124</v>
      </c>
      <c r="B809" s="38" t="s">
        <v>643</v>
      </c>
      <c r="C809" s="43"/>
      <c r="D809" s="43">
        <v>8</v>
      </c>
      <c r="E809" s="44"/>
      <c r="F809" s="42">
        <f t="shared" si="24"/>
        <v>0</v>
      </c>
      <c r="G809" s="42">
        <f t="shared" si="25"/>
        <v>0</v>
      </c>
      <c r="H809" s="44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 spans="1:20" ht="15">
      <c r="A810" s="37">
        <v>2130125</v>
      </c>
      <c r="B810" s="38" t="s">
        <v>644</v>
      </c>
      <c r="C810" s="43"/>
      <c r="D810" s="43"/>
      <c r="E810" s="44"/>
      <c r="F810" s="42">
        <f t="shared" si="24"/>
        <v>0</v>
      </c>
      <c r="G810" s="42">
        <f t="shared" si="25"/>
        <v>0</v>
      </c>
      <c r="H810" s="44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 spans="1:20" ht="15">
      <c r="A811" s="37">
        <v>2130126</v>
      </c>
      <c r="B811" s="38" t="s">
        <v>645</v>
      </c>
      <c r="C811" s="43"/>
      <c r="D811" s="43">
        <v>356</v>
      </c>
      <c r="E811" s="44"/>
      <c r="F811" s="42">
        <f t="shared" si="24"/>
        <v>0</v>
      </c>
      <c r="G811" s="42">
        <f t="shared" si="25"/>
        <v>0</v>
      </c>
      <c r="H811" s="44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 spans="1:20" ht="15">
      <c r="A812" s="37">
        <v>2130135</v>
      </c>
      <c r="B812" s="38" t="s">
        <v>646</v>
      </c>
      <c r="C812" s="43"/>
      <c r="D812" s="43"/>
      <c r="E812" s="44"/>
      <c r="F812" s="42">
        <f t="shared" si="24"/>
        <v>0</v>
      </c>
      <c r="G812" s="42">
        <f t="shared" si="25"/>
        <v>0</v>
      </c>
      <c r="H812" s="44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 spans="1:20" ht="15">
      <c r="A813" s="37">
        <v>2130142</v>
      </c>
      <c r="B813" s="38" t="s">
        <v>647</v>
      </c>
      <c r="C813" s="43"/>
      <c r="D813" s="43"/>
      <c r="E813" s="44"/>
      <c r="F813" s="42">
        <f t="shared" si="24"/>
        <v>0</v>
      </c>
      <c r="G813" s="42">
        <f t="shared" si="25"/>
        <v>0</v>
      </c>
      <c r="H813" s="44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 spans="1:20" ht="15">
      <c r="A814" s="37">
        <v>2130148</v>
      </c>
      <c r="B814" s="38" t="s">
        <v>648</v>
      </c>
      <c r="C814" s="43"/>
      <c r="D814" s="43"/>
      <c r="E814" s="44"/>
      <c r="F814" s="42">
        <f t="shared" si="24"/>
        <v>0</v>
      </c>
      <c r="G814" s="42">
        <f t="shared" si="25"/>
        <v>0</v>
      </c>
      <c r="H814" s="44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 spans="1:20" ht="15">
      <c r="A815" s="37">
        <v>2130152</v>
      </c>
      <c r="B815" s="38" t="s">
        <v>649</v>
      </c>
      <c r="C815" s="43"/>
      <c r="D815" s="43"/>
      <c r="E815" s="44"/>
      <c r="F815" s="42">
        <f t="shared" si="24"/>
        <v>0</v>
      </c>
      <c r="G815" s="42">
        <f t="shared" si="25"/>
        <v>0</v>
      </c>
      <c r="H815" s="44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 spans="1:20" ht="15">
      <c r="A816" s="37">
        <v>2130153</v>
      </c>
      <c r="B816" s="38" t="s">
        <v>650</v>
      </c>
      <c r="C816" s="43">
        <v>1705</v>
      </c>
      <c r="D816" s="43">
        <v>1987</v>
      </c>
      <c r="E816" s="44"/>
      <c r="F816" s="42">
        <f t="shared" si="24"/>
        <v>0</v>
      </c>
      <c r="G816" s="42">
        <f t="shared" si="25"/>
        <v>0</v>
      </c>
      <c r="H816" s="44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 spans="1:20" ht="15">
      <c r="A817" s="37">
        <v>2130199</v>
      </c>
      <c r="B817" s="38" t="s">
        <v>651</v>
      </c>
      <c r="C817" s="43"/>
      <c r="D817" s="43">
        <v>1740</v>
      </c>
      <c r="E817" s="44">
        <v>5</v>
      </c>
      <c r="F817" s="42">
        <f t="shared" si="24"/>
        <v>0</v>
      </c>
      <c r="G817" s="42">
        <f t="shared" si="25"/>
        <v>0.0028735632183908046</v>
      </c>
      <c r="H817" s="44">
        <v>5</v>
      </c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 spans="1:20" ht="15">
      <c r="A818" s="37">
        <v>21302</v>
      </c>
      <c r="B818" s="38" t="s">
        <v>652</v>
      </c>
      <c r="C818" s="39">
        <f>SUM(C819,C820,C821,C822,C823,C824,C825,C826,C827,C828,C829,C830,C831,C832,C833,C834,C835,C836,C837,C838,C839)</f>
        <v>0</v>
      </c>
      <c r="D818" s="39">
        <f>SUM(D819,D820,D821,D822,D823,D824,D825,D826,D827,D828,D829,D830,D831,D832,D833,D834,D835,D836,D837,D838,D839)</f>
        <v>521</v>
      </c>
      <c r="E818" s="39">
        <f>SUM(E819,E820,E821,E822,E823,E824,E825,E826,E827,E828,E829,E830,E831,E832,E833,E834,E835,E836,E837,E838,E839)</f>
        <v>0</v>
      </c>
      <c r="F818" s="42">
        <f t="shared" si="24"/>
        <v>0</v>
      </c>
      <c r="G818" s="42">
        <f t="shared" si="25"/>
        <v>0</v>
      </c>
      <c r="H818" s="41">
        <f>SUM(H819,H820,H821,H822,H823,H824,H825,H826,H827,H828,H829,H830,H831,H832,H833,H834,H835,H836,H837,H838,H839)</f>
        <v>0</v>
      </c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 spans="1:20" ht="15">
      <c r="A819" s="37">
        <v>2130201</v>
      </c>
      <c r="B819" s="38" t="s">
        <v>47</v>
      </c>
      <c r="C819" s="43"/>
      <c r="D819" s="43"/>
      <c r="E819" s="43"/>
      <c r="F819" s="42">
        <f t="shared" si="24"/>
        <v>0</v>
      </c>
      <c r="G819" s="42">
        <f t="shared" si="25"/>
        <v>0</v>
      </c>
      <c r="H819" s="44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spans="1:20" ht="15">
      <c r="A820" s="37">
        <v>2130202</v>
      </c>
      <c r="B820" s="38" t="s">
        <v>48</v>
      </c>
      <c r="C820" s="43"/>
      <c r="D820" s="43"/>
      <c r="E820" s="44"/>
      <c r="F820" s="42">
        <f t="shared" si="24"/>
        <v>0</v>
      </c>
      <c r="G820" s="42">
        <f t="shared" si="25"/>
        <v>0</v>
      </c>
      <c r="H820" s="44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 spans="1:20" ht="15">
      <c r="A821" s="37">
        <v>2130203</v>
      </c>
      <c r="B821" s="38" t="s">
        <v>49</v>
      </c>
      <c r="C821" s="43"/>
      <c r="D821" s="43"/>
      <c r="E821" s="44"/>
      <c r="F821" s="42">
        <f t="shared" si="24"/>
        <v>0</v>
      </c>
      <c r="G821" s="42">
        <f t="shared" si="25"/>
        <v>0</v>
      </c>
      <c r="H821" s="44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 spans="1:20" ht="15">
      <c r="A822" s="37">
        <v>2130204</v>
      </c>
      <c r="B822" s="38" t="s">
        <v>653</v>
      </c>
      <c r="C822" s="43"/>
      <c r="D822" s="43">
        <v>17</v>
      </c>
      <c r="E822" s="44"/>
      <c r="F822" s="42">
        <f t="shared" si="24"/>
        <v>0</v>
      </c>
      <c r="G822" s="42">
        <f t="shared" si="25"/>
        <v>0</v>
      </c>
      <c r="H822" s="44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 spans="1:20" ht="15">
      <c r="A823" s="37">
        <v>2130205</v>
      </c>
      <c r="B823" s="38" t="s">
        <v>654</v>
      </c>
      <c r="C823" s="43"/>
      <c r="D823" s="43">
        <v>240</v>
      </c>
      <c r="E823" s="44"/>
      <c r="F823" s="42">
        <f t="shared" si="24"/>
        <v>0</v>
      </c>
      <c r="G823" s="42">
        <f t="shared" si="25"/>
        <v>0</v>
      </c>
      <c r="H823" s="44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 spans="1:20" ht="15">
      <c r="A824" s="37">
        <v>2130206</v>
      </c>
      <c r="B824" s="38" t="s">
        <v>655</v>
      </c>
      <c r="C824" s="43"/>
      <c r="D824" s="43"/>
      <c r="E824" s="44"/>
      <c r="F824" s="42">
        <f t="shared" si="24"/>
        <v>0</v>
      </c>
      <c r="G824" s="42">
        <f t="shared" si="25"/>
        <v>0</v>
      </c>
      <c r="H824" s="44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 spans="1:20" ht="15">
      <c r="A825" s="37">
        <v>2130207</v>
      </c>
      <c r="B825" s="38" t="s">
        <v>656</v>
      </c>
      <c r="C825" s="43"/>
      <c r="D825" s="43"/>
      <c r="E825" s="44"/>
      <c r="F825" s="42">
        <f t="shared" si="24"/>
        <v>0</v>
      </c>
      <c r="G825" s="42">
        <f t="shared" si="25"/>
        <v>0</v>
      </c>
      <c r="H825" s="44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 spans="1:20" ht="15">
      <c r="A826" s="37">
        <v>2130209</v>
      </c>
      <c r="B826" s="38" t="s">
        <v>657</v>
      </c>
      <c r="C826" s="43"/>
      <c r="D826" s="43">
        <v>189</v>
      </c>
      <c r="E826" s="44"/>
      <c r="F826" s="42">
        <f t="shared" si="24"/>
        <v>0</v>
      </c>
      <c r="G826" s="42">
        <f t="shared" si="25"/>
        <v>0</v>
      </c>
      <c r="H826" s="44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 spans="1:20" ht="15">
      <c r="A827" s="37">
        <v>2130211</v>
      </c>
      <c r="B827" s="38" t="s">
        <v>658</v>
      </c>
      <c r="C827" s="43"/>
      <c r="D827" s="43"/>
      <c r="E827" s="44"/>
      <c r="F827" s="42">
        <f t="shared" si="24"/>
        <v>0</v>
      </c>
      <c r="G827" s="42">
        <f t="shared" si="25"/>
        <v>0</v>
      </c>
      <c r="H827" s="44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 spans="1:20" ht="15">
      <c r="A828" s="37">
        <v>2130212</v>
      </c>
      <c r="B828" s="38" t="s">
        <v>659</v>
      </c>
      <c r="C828" s="43"/>
      <c r="D828" s="43"/>
      <c r="E828" s="44"/>
      <c r="F828" s="42">
        <f t="shared" si="24"/>
        <v>0</v>
      </c>
      <c r="G828" s="42">
        <f t="shared" si="25"/>
        <v>0</v>
      </c>
      <c r="H828" s="44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 spans="1:20" ht="15">
      <c r="A829" s="37">
        <v>2130213</v>
      </c>
      <c r="B829" s="38" t="s">
        <v>660</v>
      </c>
      <c r="C829" s="43"/>
      <c r="D829" s="43"/>
      <c r="E829" s="44"/>
      <c r="F829" s="42">
        <f t="shared" si="24"/>
        <v>0</v>
      </c>
      <c r="G829" s="42">
        <f t="shared" si="25"/>
        <v>0</v>
      </c>
      <c r="H829" s="44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 spans="1:20" ht="15">
      <c r="A830" s="37">
        <v>2130217</v>
      </c>
      <c r="B830" s="38" t="s">
        <v>661</v>
      </c>
      <c r="C830" s="43"/>
      <c r="D830" s="43"/>
      <c r="E830" s="44"/>
      <c r="F830" s="42">
        <f t="shared" si="24"/>
        <v>0</v>
      </c>
      <c r="G830" s="42">
        <f t="shared" si="25"/>
        <v>0</v>
      </c>
      <c r="H830" s="44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 spans="1:20" ht="15">
      <c r="A831" s="37">
        <v>2130220</v>
      </c>
      <c r="B831" s="38" t="s">
        <v>662</v>
      </c>
      <c r="C831" s="43"/>
      <c r="D831" s="43"/>
      <c r="E831" s="44"/>
      <c r="F831" s="42">
        <f t="shared" si="24"/>
        <v>0</v>
      </c>
      <c r="G831" s="42">
        <f t="shared" si="25"/>
        <v>0</v>
      </c>
      <c r="H831" s="44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 spans="1:20" ht="15">
      <c r="A832" s="37">
        <v>2130221</v>
      </c>
      <c r="B832" s="38" t="s">
        <v>663</v>
      </c>
      <c r="C832" s="43"/>
      <c r="D832" s="43"/>
      <c r="E832" s="44"/>
      <c r="F832" s="42">
        <f t="shared" si="24"/>
        <v>0</v>
      </c>
      <c r="G832" s="42">
        <f t="shared" si="25"/>
        <v>0</v>
      </c>
      <c r="H832" s="44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 spans="1:20" ht="15">
      <c r="A833" s="37">
        <v>2130223</v>
      </c>
      <c r="B833" s="38" t="s">
        <v>664</v>
      </c>
      <c r="C833" s="43"/>
      <c r="D833" s="43"/>
      <c r="E833" s="44"/>
      <c r="F833" s="42">
        <f t="shared" si="24"/>
        <v>0</v>
      </c>
      <c r="G833" s="42">
        <f t="shared" si="25"/>
        <v>0</v>
      </c>
      <c r="H833" s="44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 spans="1:20" ht="15">
      <c r="A834" s="37">
        <v>2130226</v>
      </c>
      <c r="B834" s="38" t="s">
        <v>665</v>
      </c>
      <c r="C834" s="43"/>
      <c r="D834" s="43"/>
      <c r="E834" s="44"/>
      <c r="F834" s="42">
        <f t="shared" si="24"/>
        <v>0</v>
      </c>
      <c r="G834" s="42">
        <f t="shared" si="25"/>
        <v>0</v>
      </c>
      <c r="H834" s="44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 spans="1:20" ht="15">
      <c r="A835" s="37">
        <v>2130227</v>
      </c>
      <c r="B835" s="38" t="s">
        <v>666</v>
      </c>
      <c r="C835" s="43"/>
      <c r="D835" s="43"/>
      <c r="E835" s="44"/>
      <c r="F835" s="42">
        <f t="shared" si="24"/>
        <v>0</v>
      </c>
      <c r="G835" s="42">
        <f t="shared" si="25"/>
        <v>0</v>
      </c>
      <c r="H835" s="44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 spans="1:20" ht="15">
      <c r="A836" s="37">
        <v>2130234</v>
      </c>
      <c r="B836" s="38" t="s">
        <v>667</v>
      </c>
      <c r="C836" s="43"/>
      <c r="D836" s="43">
        <v>60</v>
      </c>
      <c r="E836" s="44"/>
      <c r="F836" s="42">
        <f t="shared" si="24"/>
        <v>0</v>
      </c>
      <c r="G836" s="42">
        <f t="shared" si="25"/>
        <v>0</v>
      </c>
      <c r="H836" s="44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 spans="1:20" ht="15">
      <c r="A837" s="37">
        <v>2130236</v>
      </c>
      <c r="B837" s="38" t="s">
        <v>668</v>
      </c>
      <c r="C837" s="43"/>
      <c r="D837" s="43"/>
      <c r="E837" s="44"/>
      <c r="F837" s="42">
        <f t="shared" si="24"/>
        <v>0</v>
      </c>
      <c r="G837" s="42">
        <f t="shared" si="25"/>
        <v>0</v>
      </c>
      <c r="H837" s="44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 spans="1:20" ht="15">
      <c r="A838" s="37">
        <v>2130237</v>
      </c>
      <c r="B838" s="38" t="s">
        <v>637</v>
      </c>
      <c r="C838" s="43"/>
      <c r="D838" s="43"/>
      <c r="E838" s="44"/>
      <c r="F838" s="42">
        <f aca="true" t="shared" si="26" ref="F838:F901">_xlfn.IFERROR(E838/C838,0)</f>
        <v>0</v>
      </c>
      <c r="G838" s="42">
        <f aca="true" t="shared" si="27" ref="G838:G901">_xlfn.IFERROR(E838/D838,0)</f>
        <v>0</v>
      </c>
      <c r="H838" s="44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 spans="1:20" ht="15">
      <c r="A839" s="37">
        <v>2130299</v>
      </c>
      <c r="B839" s="38" t="s">
        <v>669</v>
      </c>
      <c r="C839" s="43"/>
      <c r="D839" s="43">
        <v>15</v>
      </c>
      <c r="E839" s="44"/>
      <c r="F839" s="42">
        <f t="shared" si="26"/>
        <v>0</v>
      </c>
      <c r="G839" s="42">
        <f t="shared" si="27"/>
        <v>0</v>
      </c>
      <c r="H839" s="44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 spans="1:20" ht="15">
      <c r="A840" s="37">
        <v>21303</v>
      </c>
      <c r="B840" s="38" t="s">
        <v>670</v>
      </c>
      <c r="C840" s="39">
        <f>SUM(C841,C842,C843,C844,C845,C846,C847,C848,C849,C850,C851,C852,C853,C854,C855,C856,C857,C858,C859,C860,C861,C862,C863,C864,C865,C866,C867)</f>
        <v>3947</v>
      </c>
      <c r="D840" s="39">
        <f>SUM(D841,D842,D843,D844,D845,D846,D847,D848,D849,D850,D851,D852,D853,D854,D855,D856,D857,D858,D859,D860,D861,D862,D863,D864,D865,D866,D867)</f>
        <v>5815</v>
      </c>
      <c r="E840" s="39">
        <f>SUM(E841,E842,E843,E844,E845,E846,E847,E848,E849,E850,E851,E852,E853,E854,E855,E856,E857,E858,E859,E860,E861,E862,E863,E864,E865,E866,E867)</f>
        <v>1035.17</v>
      </c>
      <c r="F840" s="42">
        <f t="shared" si="26"/>
        <v>0.26226754497086396</v>
      </c>
      <c r="G840" s="42">
        <f t="shared" si="27"/>
        <v>0.1780171969045572</v>
      </c>
      <c r="H840" s="41">
        <f>SUM(H841,H842,H843,H844,H845,H846,H847,H848,H849,H850,H851,H852,H853,H854,H855,H856,H857,H858,H859,H860,H861,H862,H863,H864,H865,H866,H867)</f>
        <v>1035.17</v>
      </c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 spans="1:20" ht="15">
      <c r="A841" s="37">
        <v>2130301</v>
      </c>
      <c r="B841" s="38" t="s">
        <v>47</v>
      </c>
      <c r="C841" s="43">
        <v>154</v>
      </c>
      <c r="D841" s="43">
        <v>158</v>
      </c>
      <c r="E841" s="43">
        <v>139.54</v>
      </c>
      <c r="F841" s="42">
        <f t="shared" si="26"/>
        <v>0.9061038961038961</v>
      </c>
      <c r="G841" s="42">
        <f t="shared" si="27"/>
        <v>0.8831645569620252</v>
      </c>
      <c r="H841" s="44">
        <v>139.54</v>
      </c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 spans="1:20" ht="15">
      <c r="A842" s="37">
        <v>2130302</v>
      </c>
      <c r="B842" s="38" t="s">
        <v>48</v>
      </c>
      <c r="C842" s="43"/>
      <c r="D842" s="43"/>
      <c r="E842" s="44">
        <v>90</v>
      </c>
      <c r="F842" s="42">
        <f t="shared" si="26"/>
        <v>0</v>
      </c>
      <c r="G842" s="42">
        <f t="shared" si="27"/>
        <v>0</v>
      </c>
      <c r="H842" s="44">
        <v>90</v>
      </c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 spans="1:20" ht="15">
      <c r="A843" s="37">
        <v>2130303</v>
      </c>
      <c r="B843" s="38" t="s">
        <v>49</v>
      </c>
      <c r="C843" s="43"/>
      <c r="D843" s="43"/>
      <c r="E843" s="44"/>
      <c r="F843" s="42">
        <f t="shared" si="26"/>
        <v>0</v>
      </c>
      <c r="G843" s="42">
        <f t="shared" si="27"/>
        <v>0</v>
      </c>
      <c r="H843" s="44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 spans="1:20" ht="15">
      <c r="A844" s="37">
        <v>2130304</v>
      </c>
      <c r="B844" s="38" t="s">
        <v>671</v>
      </c>
      <c r="C844" s="43">
        <v>787</v>
      </c>
      <c r="D844" s="43">
        <v>1063</v>
      </c>
      <c r="E844" s="44">
        <v>805.63</v>
      </c>
      <c r="F844" s="42">
        <f t="shared" si="26"/>
        <v>1.0236721728081322</v>
      </c>
      <c r="G844" s="42">
        <f t="shared" si="27"/>
        <v>0.7578833490122295</v>
      </c>
      <c r="H844" s="44">
        <v>805.63</v>
      </c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 spans="1:20" ht="15">
      <c r="A845" s="37">
        <v>2130305</v>
      </c>
      <c r="B845" s="38" t="s">
        <v>672</v>
      </c>
      <c r="C845" s="43"/>
      <c r="D845" s="43">
        <v>1550</v>
      </c>
      <c r="E845" s="44"/>
      <c r="F845" s="42">
        <f t="shared" si="26"/>
        <v>0</v>
      </c>
      <c r="G845" s="42">
        <f t="shared" si="27"/>
        <v>0</v>
      </c>
      <c r="H845" s="44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 spans="1:20" ht="15">
      <c r="A846" s="37">
        <v>2130306</v>
      </c>
      <c r="B846" s="38" t="s">
        <v>673</v>
      </c>
      <c r="C846" s="43"/>
      <c r="D846" s="43">
        <v>125</v>
      </c>
      <c r="E846" s="44"/>
      <c r="F846" s="42">
        <f t="shared" si="26"/>
        <v>0</v>
      </c>
      <c r="G846" s="42">
        <f t="shared" si="27"/>
        <v>0</v>
      </c>
      <c r="H846" s="44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 spans="1:20" ht="15">
      <c r="A847" s="37">
        <v>2130307</v>
      </c>
      <c r="B847" s="38" t="s">
        <v>674</v>
      </c>
      <c r="C847" s="43"/>
      <c r="D847" s="43"/>
      <c r="E847" s="44"/>
      <c r="F847" s="42">
        <f t="shared" si="26"/>
        <v>0</v>
      </c>
      <c r="G847" s="42">
        <f t="shared" si="27"/>
        <v>0</v>
      </c>
      <c r="H847" s="44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 spans="1:20" ht="15">
      <c r="A848" s="37">
        <v>2130308</v>
      </c>
      <c r="B848" s="38" t="s">
        <v>675</v>
      </c>
      <c r="C848" s="43"/>
      <c r="D848" s="43"/>
      <c r="E848" s="44"/>
      <c r="F848" s="42">
        <f t="shared" si="26"/>
        <v>0</v>
      </c>
      <c r="G848" s="42">
        <f t="shared" si="27"/>
        <v>0</v>
      </c>
      <c r="H848" s="44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 spans="1:20" ht="15">
      <c r="A849" s="37">
        <v>2130309</v>
      </c>
      <c r="B849" s="38" t="s">
        <v>676</v>
      </c>
      <c r="C849" s="43"/>
      <c r="D849" s="43"/>
      <c r="E849" s="44"/>
      <c r="F849" s="42">
        <f t="shared" si="26"/>
        <v>0</v>
      </c>
      <c r="G849" s="42">
        <f t="shared" si="27"/>
        <v>0</v>
      </c>
      <c r="H849" s="44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 spans="1:20" ht="15">
      <c r="A850" s="37">
        <v>2130310</v>
      </c>
      <c r="B850" s="38" t="s">
        <v>677</v>
      </c>
      <c r="C850" s="43"/>
      <c r="D850" s="43">
        <v>550</v>
      </c>
      <c r="E850" s="44"/>
      <c r="F850" s="42">
        <f t="shared" si="26"/>
        <v>0</v>
      </c>
      <c r="G850" s="42">
        <f t="shared" si="27"/>
        <v>0</v>
      </c>
      <c r="H850" s="44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 spans="1:20" ht="15">
      <c r="A851" s="37">
        <v>2130311</v>
      </c>
      <c r="B851" s="38" t="s">
        <v>678</v>
      </c>
      <c r="C851" s="43"/>
      <c r="D851" s="43">
        <v>18</v>
      </c>
      <c r="E851" s="44"/>
      <c r="F851" s="42">
        <f t="shared" si="26"/>
        <v>0</v>
      </c>
      <c r="G851" s="42">
        <f t="shared" si="27"/>
        <v>0</v>
      </c>
      <c r="H851" s="44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 spans="1:20" ht="15">
      <c r="A852" s="37">
        <v>2130312</v>
      </c>
      <c r="B852" s="38" t="s">
        <v>679</v>
      </c>
      <c r="C852" s="43"/>
      <c r="D852" s="43"/>
      <c r="E852" s="44"/>
      <c r="F852" s="42">
        <f t="shared" si="26"/>
        <v>0</v>
      </c>
      <c r="G852" s="42">
        <f t="shared" si="27"/>
        <v>0</v>
      </c>
      <c r="H852" s="44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 spans="1:20" ht="15">
      <c r="A853" s="37">
        <v>2130313</v>
      </c>
      <c r="B853" s="38" t="s">
        <v>680</v>
      </c>
      <c r="C853" s="43"/>
      <c r="D853" s="43"/>
      <c r="E853" s="44"/>
      <c r="F853" s="42">
        <f t="shared" si="26"/>
        <v>0</v>
      </c>
      <c r="G853" s="42">
        <f t="shared" si="27"/>
        <v>0</v>
      </c>
      <c r="H853" s="44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 spans="1:20" ht="15">
      <c r="A854" s="37">
        <v>2130314</v>
      </c>
      <c r="B854" s="38" t="s">
        <v>681</v>
      </c>
      <c r="C854" s="43"/>
      <c r="D854" s="43">
        <v>533</v>
      </c>
      <c r="E854" s="44"/>
      <c r="F854" s="42">
        <f t="shared" si="26"/>
        <v>0</v>
      </c>
      <c r="G854" s="42">
        <f t="shared" si="27"/>
        <v>0</v>
      </c>
      <c r="H854" s="44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 spans="1:20" ht="15">
      <c r="A855" s="37">
        <v>2130315</v>
      </c>
      <c r="B855" s="38" t="s">
        <v>682</v>
      </c>
      <c r="C855" s="43"/>
      <c r="D855" s="43">
        <v>135</v>
      </c>
      <c r="E855" s="44"/>
      <c r="F855" s="42">
        <f t="shared" si="26"/>
        <v>0</v>
      </c>
      <c r="G855" s="42">
        <f t="shared" si="27"/>
        <v>0</v>
      </c>
      <c r="H855" s="44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 spans="1:20" ht="15">
      <c r="A856" s="37">
        <v>2130316</v>
      </c>
      <c r="B856" s="38" t="s">
        <v>683</v>
      </c>
      <c r="C856" s="43"/>
      <c r="D856" s="43">
        <v>982</v>
      </c>
      <c r="E856" s="44"/>
      <c r="F856" s="42">
        <f t="shared" si="26"/>
        <v>0</v>
      </c>
      <c r="G856" s="42">
        <f t="shared" si="27"/>
        <v>0</v>
      </c>
      <c r="H856" s="44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 spans="1:20" ht="15">
      <c r="A857" s="37">
        <v>2130317</v>
      </c>
      <c r="B857" s="38" t="s">
        <v>684</v>
      </c>
      <c r="C857" s="43"/>
      <c r="D857" s="43"/>
      <c r="E857" s="44"/>
      <c r="F857" s="42">
        <f t="shared" si="26"/>
        <v>0</v>
      </c>
      <c r="G857" s="42">
        <f t="shared" si="27"/>
        <v>0</v>
      </c>
      <c r="H857" s="44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 spans="1:20" ht="15">
      <c r="A858" s="37">
        <v>2130318</v>
      </c>
      <c r="B858" s="38" t="s">
        <v>685</v>
      </c>
      <c r="C858" s="43"/>
      <c r="D858" s="43"/>
      <c r="E858" s="44"/>
      <c r="F858" s="42">
        <f t="shared" si="26"/>
        <v>0</v>
      </c>
      <c r="G858" s="42">
        <f t="shared" si="27"/>
        <v>0</v>
      </c>
      <c r="H858" s="44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 spans="1:20" ht="15">
      <c r="A859" s="37">
        <v>2130319</v>
      </c>
      <c r="B859" s="38" t="s">
        <v>686</v>
      </c>
      <c r="C859" s="43"/>
      <c r="D859" s="43">
        <v>386</v>
      </c>
      <c r="E859" s="44"/>
      <c r="F859" s="42">
        <f t="shared" si="26"/>
        <v>0</v>
      </c>
      <c r="G859" s="42">
        <f t="shared" si="27"/>
        <v>0</v>
      </c>
      <c r="H859" s="44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 spans="1:20" ht="15">
      <c r="A860" s="37">
        <v>2130321</v>
      </c>
      <c r="B860" s="38" t="s">
        <v>687</v>
      </c>
      <c r="C860" s="43">
        <v>1073</v>
      </c>
      <c r="D860" s="43">
        <v>177</v>
      </c>
      <c r="E860" s="44"/>
      <c r="F860" s="42">
        <f t="shared" si="26"/>
        <v>0</v>
      </c>
      <c r="G860" s="42">
        <f t="shared" si="27"/>
        <v>0</v>
      </c>
      <c r="H860" s="44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 spans="1:20" ht="15">
      <c r="A861" s="37">
        <v>2130322</v>
      </c>
      <c r="B861" s="38" t="s">
        <v>688</v>
      </c>
      <c r="C861" s="43"/>
      <c r="D861" s="43"/>
      <c r="E861" s="44"/>
      <c r="F861" s="42">
        <f t="shared" si="26"/>
        <v>0</v>
      </c>
      <c r="G861" s="42">
        <f t="shared" si="27"/>
        <v>0</v>
      </c>
      <c r="H861" s="44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 spans="1:20" ht="15">
      <c r="A862" s="37">
        <v>2130333</v>
      </c>
      <c r="B862" s="38" t="s">
        <v>664</v>
      </c>
      <c r="C862" s="43"/>
      <c r="D862" s="43"/>
      <c r="E862" s="44"/>
      <c r="F862" s="42">
        <f t="shared" si="26"/>
        <v>0</v>
      </c>
      <c r="G862" s="42">
        <f t="shared" si="27"/>
        <v>0</v>
      </c>
      <c r="H862" s="44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 spans="1:20" ht="15">
      <c r="A863" s="37">
        <v>2130334</v>
      </c>
      <c r="B863" s="38" t="s">
        <v>689</v>
      </c>
      <c r="C863" s="43"/>
      <c r="D863" s="43"/>
      <c r="E863" s="44"/>
      <c r="F863" s="42">
        <f t="shared" si="26"/>
        <v>0</v>
      </c>
      <c r="G863" s="42">
        <f t="shared" si="27"/>
        <v>0</v>
      </c>
      <c r="H863" s="44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 spans="1:20" ht="15">
      <c r="A864" s="37">
        <v>2130335</v>
      </c>
      <c r="B864" s="38" t="s">
        <v>690</v>
      </c>
      <c r="C864" s="43"/>
      <c r="D864" s="43">
        <v>53</v>
      </c>
      <c r="E864" s="44"/>
      <c r="F864" s="42">
        <f t="shared" si="26"/>
        <v>0</v>
      </c>
      <c r="G864" s="42">
        <f t="shared" si="27"/>
        <v>0</v>
      </c>
      <c r="H864" s="44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 spans="1:20" ht="15">
      <c r="A865" s="37">
        <v>2130336</v>
      </c>
      <c r="B865" s="38" t="s">
        <v>691</v>
      </c>
      <c r="C865" s="43"/>
      <c r="D865" s="43"/>
      <c r="E865" s="44"/>
      <c r="F865" s="42">
        <f t="shared" si="26"/>
        <v>0</v>
      </c>
      <c r="G865" s="42">
        <f t="shared" si="27"/>
        <v>0</v>
      </c>
      <c r="H865" s="44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 spans="1:20" ht="15">
      <c r="A866" s="37">
        <v>2130337</v>
      </c>
      <c r="B866" s="38" t="s">
        <v>692</v>
      </c>
      <c r="C866" s="43"/>
      <c r="D866" s="43"/>
      <c r="E866" s="44"/>
      <c r="F866" s="42">
        <f t="shared" si="26"/>
        <v>0</v>
      </c>
      <c r="G866" s="42">
        <f t="shared" si="27"/>
        <v>0</v>
      </c>
      <c r="H866" s="44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 spans="1:20" ht="15">
      <c r="A867" s="37">
        <v>2130399</v>
      </c>
      <c r="B867" s="38" t="s">
        <v>693</v>
      </c>
      <c r="C867" s="43">
        <v>1933</v>
      </c>
      <c r="D867" s="43">
        <v>85</v>
      </c>
      <c r="E867" s="44"/>
      <c r="F867" s="42">
        <f t="shared" si="26"/>
        <v>0</v>
      </c>
      <c r="G867" s="42">
        <f t="shared" si="27"/>
        <v>0</v>
      </c>
      <c r="H867" s="44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 spans="1:20" ht="15">
      <c r="A868" s="37">
        <v>21305</v>
      </c>
      <c r="B868" s="38" t="s">
        <v>694</v>
      </c>
      <c r="C868" s="39">
        <f>SUM(C869,C870,C871,C872,C873,C874,C875,C876,C877,C878)</f>
        <v>0</v>
      </c>
      <c r="D868" s="39">
        <f>SUM(D869,D870,D871,D872,D873,D874,D875,D876,D877,D878)</f>
        <v>5034</v>
      </c>
      <c r="E868" s="39">
        <f>SUM(E869,E870,E871,E872,E873,E874,E875,E876,E877,E878)</f>
        <v>0</v>
      </c>
      <c r="F868" s="42">
        <f t="shared" si="26"/>
        <v>0</v>
      </c>
      <c r="G868" s="42">
        <f t="shared" si="27"/>
        <v>0</v>
      </c>
      <c r="H868" s="41">
        <f>SUM(H869,H870,H871,H872,H873,H874,H875,H876,H877,H878)</f>
        <v>0</v>
      </c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 spans="1:20" ht="15">
      <c r="A869" s="37">
        <v>2130501</v>
      </c>
      <c r="B869" s="38" t="s">
        <v>47</v>
      </c>
      <c r="C869" s="43"/>
      <c r="D869" s="43"/>
      <c r="E869" s="43"/>
      <c r="F869" s="42">
        <f t="shared" si="26"/>
        <v>0</v>
      </c>
      <c r="G869" s="42">
        <f t="shared" si="27"/>
        <v>0</v>
      </c>
      <c r="H869" s="44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 spans="1:20" ht="15">
      <c r="A870" s="37">
        <v>2130502</v>
      </c>
      <c r="B870" s="38" t="s">
        <v>48</v>
      </c>
      <c r="C870" s="43"/>
      <c r="D870" s="43"/>
      <c r="E870" s="44"/>
      <c r="F870" s="42">
        <f t="shared" si="26"/>
        <v>0</v>
      </c>
      <c r="G870" s="42">
        <f t="shared" si="27"/>
        <v>0</v>
      </c>
      <c r="H870" s="44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 spans="1:20" ht="15">
      <c r="A871" s="37">
        <v>2130503</v>
      </c>
      <c r="B871" s="38" t="s">
        <v>49</v>
      </c>
      <c r="C871" s="43"/>
      <c r="D871" s="43"/>
      <c r="E871" s="44"/>
      <c r="F871" s="42">
        <f t="shared" si="26"/>
        <v>0</v>
      </c>
      <c r="G871" s="42">
        <f t="shared" si="27"/>
        <v>0</v>
      </c>
      <c r="H871" s="44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 spans="1:20" ht="15">
      <c r="A872" s="37">
        <v>2130504</v>
      </c>
      <c r="B872" s="38" t="s">
        <v>695</v>
      </c>
      <c r="C872" s="43"/>
      <c r="D872" s="43"/>
      <c r="E872" s="44"/>
      <c r="F872" s="42">
        <f t="shared" si="26"/>
        <v>0</v>
      </c>
      <c r="G872" s="42">
        <f t="shared" si="27"/>
        <v>0</v>
      </c>
      <c r="H872" s="44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 spans="1:20" ht="15">
      <c r="A873" s="37">
        <v>2130505</v>
      </c>
      <c r="B873" s="38" t="s">
        <v>696</v>
      </c>
      <c r="C873" s="43"/>
      <c r="D873" s="43"/>
      <c r="E873" s="44"/>
      <c r="F873" s="42">
        <f t="shared" si="26"/>
        <v>0</v>
      </c>
      <c r="G873" s="42">
        <f t="shared" si="27"/>
        <v>0</v>
      </c>
      <c r="H873" s="44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 spans="1:20" ht="15">
      <c r="A874" s="37">
        <v>2130506</v>
      </c>
      <c r="B874" s="38" t="s">
        <v>697</v>
      </c>
      <c r="C874" s="43"/>
      <c r="D874" s="43"/>
      <c r="E874" s="44"/>
      <c r="F874" s="42">
        <f t="shared" si="26"/>
        <v>0</v>
      </c>
      <c r="G874" s="42">
        <f t="shared" si="27"/>
        <v>0</v>
      </c>
      <c r="H874" s="44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 spans="1:20" ht="15">
      <c r="A875" s="37">
        <v>2130507</v>
      </c>
      <c r="B875" s="38" t="s">
        <v>698</v>
      </c>
      <c r="C875" s="43"/>
      <c r="D875" s="43"/>
      <c r="E875" s="44"/>
      <c r="F875" s="42">
        <f t="shared" si="26"/>
        <v>0</v>
      </c>
      <c r="G875" s="42">
        <f t="shared" si="27"/>
        <v>0</v>
      </c>
      <c r="H875" s="44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 spans="1:20" ht="15">
      <c r="A876" s="37">
        <v>2130508</v>
      </c>
      <c r="B876" s="38" t="s">
        <v>699</v>
      </c>
      <c r="C876" s="43"/>
      <c r="D876" s="43"/>
      <c r="E876" s="44"/>
      <c r="F876" s="42">
        <f t="shared" si="26"/>
        <v>0</v>
      </c>
      <c r="G876" s="42">
        <f t="shared" si="27"/>
        <v>0</v>
      </c>
      <c r="H876" s="44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 spans="1:20" ht="15">
      <c r="A877" s="37">
        <v>2130550</v>
      </c>
      <c r="B877" s="38" t="s">
        <v>56</v>
      </c>
      <c r="C877" s="43"/>
      <c r="D877" s="43"/>
      <c r="E877" s="44"/>
      <c r="F877" s="42">
        <f t="shared" si="26"/>
        <v>0</v>
      </c>
      <c r="G877" s="42">
        <f t="shared" si="27"/>
        <v>0</v>
      </c>
      <c r="H877" s="44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 spans="1:20" ht="15">
      <c r="A878" s="37">
        <v>2130599</v>
      </c>
      <c r="B878" s="38" t="s">
        <v>700</v>
      </c>
      <c r="C878" s="43"/>
      <c r="D878" s="43">
        <v>5034</v>
      </c>
      <c r="E878" s="44"/>
      <c r="F878" s="42">
        <f t="shared" si="26"/>
        <v>0</v>
      </c>
      <c r="G878" s="42">
        <f t="shared" si="27"/>
        <v>0</v>
      </c>
      <c r="H878" s="44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 spans="1:20" ht="15">
      <c r="A879" s="37">
        <v>21307</v>
      </c>
      <c r="B879" s="38" t="s">
        <v>701</v>
      </c>
      <c r="C879" s="39">
        <f>SUM(C880,C881,C882,C883,C884,C885)</f>
        <v>933</v>
      </c>
      <c r="D879" s="39">
        <f>SUM(D880,D881,D882,D883,D884,D885)</f>
        <v>5493</v>
      </c>
      <c r="E879" s="39">
        <f>SUM(E880,E881,E882,E883,E884,E885)</f>
        <v>3052.24</v>
      </c>
      <c r="F879" s="42">
        <f t="shared" si="26"/>
        <v>3.2714255091103963</v>
      </c>
      <c r="G879" s="42">
        <f t="shared" si="27"/>
        <v>0.5556599308210449</v>
      </c>
      <c r="H879" s="41">
        <f>SUM(H880,H881,H882,H883,H884,H885)</f>
        <v>3052.24</v>
      </c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 spans="1:20" ht="15">
      <c r="A880" s="37">
        <v>2130701</v>
      </c>
      <c r="B880" s="38" t="s">
        <v>702</v>
      </c>
      <c r="C880" s="43">
        <v>793</v>
      </c>
      <c r="D880" s="43">
        <v>1307</v>
      </c>
      <c r="E880" s="43"/>
      <c r="F880" s="42">
        <f t="shared" si="26"/>
        <v>0</v>
      </c>
      <c r="G880" s="42">
        <f t="shared" si="27"/>
        <v>0</v>
      </c>
      <c r="H880" s="44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 spans="1:20" ht="15">
      <c r="A881" s="37">
        <v>2130704</v>
      </c>
      <c r="B881" s="38" t="s">
        <v>703</v>
      </c>
      <c r="C881" s="43"/>
      <c r="D881" s="43"/>
      <c r="E881" s="44"/>
      <c r="F881" s="42">
        <f t="shared" si="26"/>
        <v>0</v>
      </c>
      <c r="G881" s="42">
        <f t="shared" si="27"/>
        <v>0</v>
      </c>
      <c r="H881" s="44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 spans="1:20" ht="15">
      <c r="A882" s="37">
        <v>2130705</v>
      </c>
      <c r="B882" s="38" t="s">
        <v>704</v>
      </c>
      <c r="C882" s="43"/>
      <c r="D882" s="43">
        <v>3549</v>
      </c>
      <c r="E882" s="44">
        <v>3052.24</v>
      </c>
      <c r="F882" s="42">
        <f t="shared" si="26"/>
        <v>0</v>
      </c>
      <c r="G882" s="42">
        <f t="shared" si="27"/>
        <v>0.8600281769512538</v>
      </c>
      <c r="H882" s="44">
        <v>3052.24</v>
      </c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 spans="1:20" ht="15">
      <c r="A883" s="37">
        <v>2130706</v>
      </c>
      <c r="B883" s="38" t="s">
        <v>705</v>
      </c>
      <c r="C883" s="43">
        <v>140</v>
      </c>
      <c r="D883" s="43">
        <v>90</v>
      </c>
      <c r="E883" s="44"/>
      <c r="F883" s="42">
        <f t="shared" si="26"/>
        <v>0</v>
      </c>
      <c r="G883" s="42">
        <f t="shared" si="27"/>
        <v>0</v>
      </c>
      <c r="H883" s="44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 spans="1:20" ht="15">
      <c r="A884" s="37">
        <v>2130707</v>
      </c>
      <c r="B884" s="38" t="s">
        <v>706</v>
      </c>
      <c r="C884" s="43"/>
      <c r="D884" s="43">
        <v>547</v>
      </c>
      <c r="E884" s="44"/>
      <c r="F884" s="42">
        <f t="shared" si="26"/>
        <v>0</v>
      </c>
      <c r="G884" s="42">
        <f t="shared" si="27"/>
        <v>0</v>
      </c>
      <c r="H884" s="44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 spans="1:20" ht="15">
      <c r="A885" s="37">
        <v>2130799</v>
      </c>
      <c r="B885" s="38" t="s">
        <v>707</v>
      </c>
      <c r="C885" s="43"/>
      <c r="D885" s="43"/>
      <c r="E885" s="44"/>
      <c r="F885" s="42">
        <f t="shared" si="26"/>
        <v>0</v>
      </c>
      <c r="G885" s="42">
        <f t="shared" si="27"/>
        <v>0</v>
      </c>
      <c r="H885" s="44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 spans="1:20" ht="15">
      <c r="A886" s="37">
        <v>21308</v>
      </c>
      <c r="B886" s="38" t="s">
        <v>708</v>
      </c>
      <c r="C886" s="39">
        <f>SUM(C887,C888,C889,C890,C891)</f>
        <v>0</v>
      </c>
      <c r="D886" s="39">
        <f>SUM(D887,D888,D889,D890,D891)</f>
        <v>1149</v>
      </c>
      <c r="E886" s="39">
        <f>SUM(E887,E888,E889,E890,E891)</f>
        <v>0</v>
      </c>
      <c r="F886" s="42">
        <f t="shared" si="26"/>
        <v>0</v>
      </c>
      <c r="G886" s="42">
        <f t="shared" si="27"/>
        <v>0</v>
      </c>
      <c r="H886" s="41">
        <f>SUM(H887,H888,H889,H890,H891)</f>
        <v>0</v>
      </c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 spans="1:20" ht="15">
      <c r="A887" s="37">
        <v>2130801</v>
      </c>
      <c r="B887" s="38" t="s">
        <v>709</v>
      </c>
      <c r="C887" s="43"/>
      <c r="D887" s="43"/>
      <c r="E887" s="43"/>
      <c r="F887" s="42">
        <f t="shared" si="26"/>
        <v>0</v>
      </c>
      <c r="G887" s="42">
        <f t="shared" si="27"/>
        <v>0</v>
      </c>
      <c r="H887" s="44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 spans="1:20" ht="15">
      <c r="A888" s="37">
        <v>2130803</v>
      </c>
      <c r="B888" s="38" t="s">
        <v>710</v>
      </c>
      <c r="C888" s="43"/>
      <c r="D888" s="43">
        <v>996</v>
      </c>
      <c r="E888" s="44"/>
      <c r="F888" s="42">
        <f t="shared" si="26"/>
        <v>0</v>
      </c>
      <c r="G888" s="42">
        <f t="shared" si="27"/>
        <v>0</v>
      </c>
      <c r="H888" s="44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 spans="1:20" ht="15">
      <c r="A889" s="37">
        <v>2130804</v>
      </c>
      <c r="B889" s="38" t="s">
        <v>711</v>
      </c>
      <c r="C889" s="43"/>
      <c r="D889" s="43">
        <v>153</v>
      </c>
      <c r="E889" s="44"/>
      <c r="F889" s="42">
        <f t="shared" si="26"/>
        <v>0</v>
      </c>
      <c r="G889" s="42">
        <f t="shared" si="27"/>
        <v>0</v>
      </c>
      <c r="H889" s="44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 spans="1:20" ht="15">
      <c r="A890" s="37">
        <v>2130805</v>
      </c>
      <c r="B890" s="38" t="s">
        <v>712</v>
      </c>
      <c r="C890" s="43"/>
      <c r="D890" s="43"/>
      <c r="E890" s="44"/>
      <c r="F890" s="42">
        <f t="shared" si="26"/>
        <v>0</v>
      </c>
      <c r="G890" s="42">
        <f t="shared" si="27"/>
        <v>0</v>
      </c>
      <c r="H890" s="44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 spans="1:20" ht="15">
      <c r="A891" s="37">
        <v>2130899</v>
      </c>
      <c r="B891" s="38" t="s">
        <v>713</v>
      </c>
      <c r="C891" s="43"/>
      <c r="D891" s="43"/>
      <c r="E891" s="44"/>
      <c r="F891" s="42">
        <f t="shared" si="26"/>
        <v>0</v>
      </c>
      <c r="G891" s="42">
        <f t="shared" si="27"/>
        <v>0</v>
      </c>
      <c r="H891" s="44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 spans="1:20" ht="15">
      <c r="A892" s="37">
        <v>21309</v>
      </c>
      <c r="B892" s="38" t="s">
        <v>714</v>
      </c>
      <c r="C892" s="39">
        <f>SUM(C893,C894)</f>
        <v>0</v>
      </c>
      <c r="D892" s="39">
        <f>SUM(D893,D894)</f>
        <v>8733</v>
      </c>
      <c r="E892" s="39">
        <f>SUM(E893,E894)</f>
        <v>0</v>
      </c>
      <c r="F892" s="42">
        <f t="shared" si="26"/>
        <v>0</v>
      </c>
      <c r="G892" s="42">
        <f t="shared" si="27"/>
        <v>0</v>
      </c>
      <c r="H892" s="41">
        <f>SUM(H893,H894)</f>
        <v>0</v>
      </c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 spans="1:20" ht="15">
      <c r="A893" s="37">
        <v>2130901</v>
      </c>
      <c r="B893" s="38" t="s">
        <v>715</v>
      </c>
      <c r="C893" s="43"/>
      <c r="D893" s="43"/>
      <c r="E893" s="43"/>
      <c r="F893" s="42">
        <f t="shared" si="26"/>
        <v>0</v>
      </c>
      <c r="G893" s="42">
        <f t="shared" si="27"/>
        <v>0</v>
      </c>
      <c r="H893" s="44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 spans="1:20" ht="15">
      <c r="A894" s="37">
        <v>2130999</v>
      </c>
      <c r="B894" s="38" t="s">
        <v>716</v>
      </c>
      <c r="C894" s="43"/>
      <c r="D894" s="43">
        <v>8733</v>
      </c>
      <c r="E894" s="43"/>
      <c r="F894" s="42">
        <f t="shared" si="26"/>
        <v>0</v>
      </c>
      <c r="G894" s="42">
        <f t="shared" si="27"/>
        <v>0</v>
      </c>
      <c r="H894" s="44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 spans="1:20" ht="15">
      <c r="A895" s="37">
        <v>21399</v>
      </c>
      <c r="B895" s="38" t="s">
        <v>717</v>
      </c>
      <c r="C895" s="39">
        <f>SUM(C896,C897)</f>
        <v>369</v>
      </c>
      <c r="D895" s="39">
        <f>SUM(D896,D897)</f>
        <v>72</v>
      </c>
      <c r="E895" s="39">
        <f>SUM(E896,E897)</f>
        <v>0</v>
      </c>
      <c r="F895" s="42">
        <f t="shared" si="26"/>
        <v>0</v>
      </c>
      <c r="G895" s="42">
        <f t="shared" si="27"/>
        <v>0</v>
      </c>
      <c r="H895" s="41">
        <f>SUM(H896,H897)</f>
        <v>0</v>
      </c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 spans="1:20" ht="15">
      <c r="A896" s="37">
        <v>2139901</v>
      </c>
      <c r="B896" s="38" t="s">
        <v>718</v>
      </c>
      <c r="C896" s="43"/>
      <c r="D896" s="43"/>
      <c r="E896" s="43"/>
      <c r="F896" s="42">
        <f t="shared" si="26"/>
        <v>0</v>
      </c>
      <c r="G896" s="42">
        <f t="shared" si="27"/>
        <v>0</v>
      </c>
      <c r="H896" s="44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 spans="1:20" ht="15">
      <c r="A897" s="37">
        <v>2139999</v>
      </c>
      <c r="B897" s="38" t="s">
        <v>719</v>
      </c>
      <c r="C897" s="43">
        <v>369</v>
      </c>
      <c r="D897" s="43">
        <v>72</v>
      </c>
      <c r="E897" s="43"/>
      <c r="F897" s="42">
        <f t="shared" si="26"/>
        <v>0</v>
      </c>
      <c r="G897" s="42">
        <f t="shared" si="27"/>
        <v>0</v>
      </c>
      <c r="H897" s="44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 spans="1:20" ht="15">
      <c r="A898" s="37">
        <v>214</v>
      </c>
      <c r="B898" s="38" t="s">
        <v>720</v>
      </c>
      <c r="C898" s="39">
        <f>SUM(C899,C921,C931,C941,C948,C953)</f>
        <v>5865</v>
      </c>
      <c r="D898" s="39">
        <f>SUM(D899,D921,D931,D941,D948,D953)</f>
        <v>4053</v>
      </c>
      <c r="E898" s="39">
        <f>SUM(E899,E921,E931,E941,E948,E953)</f>
        <v>1227.38</v>
      </c>
      <c r="F898" s="42">
        <f t="shared" si="26"/>
        <v>0.20927195225916456</v>
      </c>
      <c r="G898" s="42">
        <f t="shared" si="27"/>
        <v>0.302832469775475</v>
      </c>
      <c r="H898" s="41">
        <f>SUM(H899,H921,H931,H941,H948,H953)</f>
        <v>1227.38</v>
      </c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 spans="1:20" ht="15">
      <c r="A899" s="37">
        <v>21401</v>
      </c>
      <c r="B899" s="38" t="s">
        <v>721</v>
      </c>
      <c r="C899" s="39">
        <f>SUM(C900,C901,C902,C903,C904,C905,C906,C907,C908,C909,C910,C911,C912,C913,C914,C915,C916,C917,C918,C919,C920)</f>
        <v>1338</v>
      </c>
      <c r="D899" s="39">
        <f>SUM(D900,D901,D902,D903,D904,D905,D906,D907,D908,D909,D910,D911,D912,D913,D914,D915,D916,D917,D918,D919,D920)</f>
        <v>1462</v>
      </c>
      <c r="E899" s="39">
        <f>SUM(E900,E901,E902,E903,E904,E905,E906,E907,E908,E909,E910,E911,E912,E913,E914,E915,E916,E917,E918,E919,E920)</f>
        <v>1227.38</v>
      </c>
      <c r="F899" s="42">
        <f t="shared" si="26"/>
        <v>0.9173243647234679</v>
      </c>
      <c r="G899" s="42">
        <f t="shared" si="27"/>
        <v>0.8395212038303694</v>
      </c>
      <c r="H899" s="41">
        <f>SUM(H900,H901,H902,H903,H904,H905,H906,H907,H908,H909,H910,H911,H912,H913,H914,H915,H916,H917,H918,H919,H920)</f>
        <v>1227.38</v>
      </c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 spans="1:20" ht="15">
      <c r="A900" s="37">
        <v>2140101</v>
      </c>
      <c r="B900" s="38" t="s">
        <v>47</v>
      </c>
      <c r="C900" s="43">
        <v>168</v>
      </c>
      <c r="D900" s="43">
        <v>257</v>
      </c>
      <c r="E900" s="43">
        <v>112.79</v>
      </c>
      <c r="F900" s="42">
        <f t="shared" si="26"/>
        <v>0.6713690476190477</v>
      </c>
      <c r="G900" s="42">
        <f t="shared" si="27"/>
        <v>0.43887159533073933</v>
      </c>
      <c r="H900" s="44">
        <v>112.79</v>
      </c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 spans="1:20" ht="15">
      <c r="A901" s="37">
        <v>2140102</v>
      </c>
      <c r="B901" s="38" t="s">
        <v>48</v>
      </c>
      <c r="C901" s="43">
        <v>96</v>
      </c>
      <c r="D901" s="43">
        <v>96</v>
      </c>
      <c r="E901" s="44">
        <v>184.5</v>
      </c>
      <c r="F901" s="42">
        <f t="shared" si="26"/>
        <v>1.921875</v>
      </c>
      <c r="G901" s="42">
        <f t="shared" si="27"/>
        <v>1.921875</v>
      </c>
      <c r="H901" s="44">
        <v>184.5</v>
      </c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 spans="1:20" ht="15">
      <c r="A902" s="37">
        <v>2140103</v>
      </c>
      <c r="B902" s="38" t="s">
        <v>49</v>
      </c>
      <c r="C902" s="43"/>
      <c r="D902" s="43"/>
      <c r="E902" s="44"/>
      <c r="F902" s="42">
        <f aca="true" t="shared" si="28" ref="F902:F965">_xlfn.IFERROR(E902/C902,0)</f>
        <v>0</v>
      </c>
      <c r="G902" s="42">
        <f aca="true" t="shared" si="29" ref="G902:G965">_xlfn.IFERROR(E902/D902,0)</f>
        <v>0</v>
      </c>
      <c r="H902" s="44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 spans="1:20" ht="15">
      <c r="A903" s="37">
        <v>2140104</v>
      </c>
      <c r="B903" s="38" t="s">
        <v>722</v>
      </c>
      <c r="C903" s="43"/>
      <c r="D903" s="43">
        <v>185</v>
      </c>
      <c r="E903" s="44"/>
      <c r="F903" s="42">
        <f t="shared" si="28"/>
        <v>0</v>
      </c>
      <c r="G903" s="42">
        <f t="shared" si="29"/>
        <v>0</v>
      </c>
      <c r="H903" s="44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 spans="1:20" ht="15">
      <c r="A904" s="37">
        <v>2140106</v>
      </c>
      <c r="B904" s="38" t="s">
        <v>723</v>
      </c>
      <c r="C904" s="43"/>
      <c r="D904" s="43">
        <v>58</v>
      </c>
      <c r="E904" s="44"/>
      <c r="F904" s="42">
        <f t="shared" si="28"/>
        <v>0</v>
      </c>
      <c r="G904" s="42">
        <f t="shared" si="29"/>
        <v>0</v>
      </c>
      <c r="H904" s="44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 spans="1:20" ht="15">
      <c r="A905" s="37">
        <v>2140109</v>
      </c>
      <c r="B905" s="38" t="s">
        <v>724</v>
      </c>
      <c r="C905" s="43"/>
      <c r="D905" s="43"/>
      <c r="E905" s="44"/>
      <c r="F905" s="42">
        <f t="shared" si="28"/>
        <v>0</v>
      </c>
      <c r="G905" s="42">
        <f t="shared" si="29"/>
        <v>0</v>
      </c>
      <c r="H905" s="44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 spans="1:20" ht="15">
      <c r="A906" s="37">
        <v>2140110</v>
      </c>
      <c r="B906" s="38" t="s">
        <v>725</v>
      </c>
      <c r="C906" s="43"/>
      <c r="D906" s="43"/>
      <c r="E906" s="44"/>
      <c r="F906" s="42">
        <f t="shared" si="28"/>
        <v>0</v>
      </c>
      <c r="G906" s="42">
        <f t="shared" si="29"/>
        <v>0</v>
      </c>
      <c r="H906" s="44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 spans="1:20" ht="15">
      <c r="A907" s="37">
        <v>2140111</v>
      </c>
      <c r="B907" s="38" t="s">
        <v>726</v>
      </c>
      <c r="C907" s="43"/>
      <c r="D907" s="43"/>
      <c r="E907" s="44"/>
      <c r="F907" s="42">
        <f t="shared" si="28"/>
        <v>0</v>
      </c>
      <c r="G907" s="42">
        <f t="shared" si="29"/>
        <v>0</v>
      </c>
      <c r="H907" s="44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 spans="1:20" ht="15">
      <c r="A908" s="37">
        <v>2140112</v>
      </c>
      <c r="B908" s="38" t="s">
        <v>727</v>
      </c>
      <c r="C908" s="43"/>
      <c r="D908" s="43"/>
      <c r="E908" s="44"/>
      <c r="F908" s="42">
        <f t="shared" si="28"/>
        <v>0</v>
      </c>
      <c r="G908" s="42">
        <f t="shared" si="29"/>
        <v>0</v>
      </c>
      <c r="H908" s="44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 spans="1:20" ht="15">
      <c r="A909" s="37">
        <v>2140114</v>
      </c>
      <c r="B909" s="38" t="s">
        <v>728</v>
      </c>
      <c r="C909" s="43"/>
      <c r="D909" s="43"/>
      <c r="E909" s="44"/>
      <c r="F909" s="42">
        <f t="shared" si="28"/>
        <v>0</v>
      </c>
      <c r="G909" s="42">
        <f t="shared" si="29"/>
        <v>0</v>
      </c>
      <c r="H909" s="44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 spans="1:20" ht="15">
      <c r="A910" s="37">
        <v>2140122</v>
      </c>
      <c r="B910" s="38" t="s">
        <v>729</v>
      </c>
      <c r="C910" s="43"/>
      <c r="D910" s="43"/>
      <c r="E910" s="44"/>
      <c r="F910" s="42">
        <f t="shared" si="28"/>
        <v>0</v>
      </c>
      <c r="G910" s="42">
        <f t="shared" si="29"/>
        <v>0</v>
      </c>
      <c r="H910" s="44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 spans="1:20" ht="15">
      <c r="A911" s="37">
        <v>2140123</v>
      </c>
      <c r="B911" s="38" t="s">
        <v>730</v>
      </c>
      <c r="C911" s="43"/>
      <c r="D911" s="43"/>
      <c r="E911" s="44"/>
      <c r="F911" s="42">
        <f t="shared" si="28"/>
        <v>0</v>
      </c>
      <c r="G911" s="42">
        <f t="shared" si="29"/>
        <v>0</v>
      </c>
      <c r="H911" s="44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 spans="1:20" ht="15">
      <c r="A912" s="37">
        <v>2140127</v>
      </c>
      <c r="B912" s="38" t="s">
        <v>731</v>
      </c>
      <c r="C912" s="43"/>
      <c r="D912" s="43"/>
      <c r="E912" s="44"/>
      <c r="F912" s="42">
        <f t="shared" si="28"/>
        <v>0</v>
      </c>
      <c r="G912" s="42">
        <f t="shared" si="29"/>
        <v>0</v>
      </c>
      <c r="H912" s="44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 spans="1:20" ht="15">
      <c r="A913" s="37">
        <v>2140128</v>
      </c>
      <c r="B913" s="38" t="s">
        <v>732</v>
      </c>
      <c r="C913" s="43"/>
      <c r="D913" s="43"/>
      <c r="E913" s="44"/>
      <c r="F913" s="42">
        <f t="shared" si="28"/>
        <v>0</v>
      </c>
      <c r="G913" s="42">
        <f t="shared" si="29"/>
        <v>0</v>
      </c>
      <c r="H913" s="44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 spans="1:20" ht="15">
      <c r="A914" s="37">
        <v>2140129</v>
      </c>
      <c r="B914" s="38" t="s">
        <v>733</v>
      </c>
      <c r="C914" s="43"/>
      <c r="D914" s="43"/>
      <c r="E914" s="44"/>
      <c r="F914" s="42">
        <f t="shared" si="28"/>
        <v>0</v>
      </c>
      <c r="G914" s="42">
        <f t="shared" si="29"/>
        <v>0</v>
      </c>
      <c r="H914" s="44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 spans="1:20" ht="15">
      <c r="A915" s="37">
        <v>2140130</v>
      </c>
      <c r="B915" s="38" t="s">
        <v>734</v>
      </c>
      <c r="C915" s="43"/>
      <c r="D915" s="43"/>
      <c r="E915" s="44"/>
      <c r="F915" s="42">
        <f t="shared" si="28"/>
        <v>0</v>
      </c>
      <c r="G915" s="42">
        <f t="shared" si="29"/>
        <v>0</v>
      </c>
      <c r="H915" s="44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 spans="1:20" ht="15">
      <c r="A916" s="37">
        <v>2140131</v>
      </c>
      <c r="B916" s="38" t="s">
        <v>735</v>
      </c>
      <c r="C916" s="43"/>
      <c r="D916" s="43"/>
      <c r="E916" s="44"/>
      <c r="F916" s="42">
        <f t="shared" si="28"/>
        <v>0</v>
      </c>
      <c r="G916" s="42">
        <f t="shared" si="29"/>
        <v>0</v>
      </c>
      <c r="H916" s="44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 spans="1:20" ht="15">
      <c r="A917" s="37">
        <v>2140133</v>
      </c>
      <c r="B917" s="38" t="s">
        <v>736</v>
      </c>
      <c r="C917" s="43"/>
      <c r="D917" s="43"/>
      <c r="E917" s="44"/>
      <c r="F917" s="42">
        <f t="shared" si="28"/>
        <v>0</v>
      </c>
      <c r="G917" s="42">
        <f t="shared" si="29"/>
        <v>0</v>
      </c>
      <c r="H917" s="44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 spans="1:20" ht="15">
      <c r="A918" s="37">
        <v>2140136</v>
      </c>
      <c r="B918" s="38" t="s">
        <v>737</v>
      </c>
      <c r="C918" s="43"/>
      <c r="D918" s="43"/>
      <c r="E918" s="44"/>
      <c r="F918" s="42">
        <f t="shared" si="28"/>
        <v>0</v>
      </c>
      <c r="G918" s="42">
        <f t="shared" si="29"/>
        <v>0</v>
      </c>
      <c r="H918" s="44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 spans="1:20" ht="15">
      <c r="A919" s="37">
        <v>2140138</v>
      </c>
      <c r="B919" s="38" t="s">
        <v>738</v>
      </c>
      <c r="C919" s="43"/>
      <c r="D919" s="43"/>
      <c r="E919" s="44"/>
      <c r="F919" s="42">
        <f t="shared" si="28"/>
        <v>0</v>
      </c>
      <c r="G919" s="42">
        <f t="shared" si="29"/>
        <v>0</v>
      </c>
      <c r="H919" s="44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 spans="1:20" ht="15">
      <c r="A920" s="37">
        <v>2140199</v>
      </c>
      <c r="B920" s="38" t="s">
        <v>739</v>
      </c>
      <c r="C920" s="43">
        <v>1074</v>
      </c>
      <c r="D920" s="43">
        <v>866</v>
      </c>
      <c r="E920" s="44">
        <v>930.09</v>
      </c>
      <c r="F920" s="42">
        <f t="shared" si="28"/>
        <v>0.8660055865921789</v>
      </c>
      <c r="G920" s="42">
        <f t="shared" si="29"/>
        <v>1.0740069284064666</v>
      </c>
      <c r="H920" s="44">
        <v>930.09</v>
      </c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 spans="1:20" ht="15">
      <c r="A921" s="37">
        <v>21402</v>
      </c>
      <c r="B921" s="38" t="s">
        <v>740</v>
      </c>
      <c r="C921" s="39">
        <f>SUM(C922,C923,C924,C925,C926,C927,C928,C929,C930)</f>
        <v>0</v>
      </c>
      <c r="D921" s="39">
        <f>SUM(D922,D923,D924,D925,D926,D927,D928,D929,D930)</f>
        <v>0</v>
      </c>
      <c r="E921" s="39">
        <f>SUM(E922,E923,E924,E925,E926,E927,E928,E929,E930)</f>
        <v>0</v>
      </c>
      <c r="F921" s="42">
        <f t="shared" si="28"/>
        <v>0</v>
      </c>
      <c r="G921" s="42">
        <f t="shared" si="29"/>
        <v>0</v>
      </c>
      <c r="H921" s="41">
        <f>SUM(H922,H923,H924,H925,H926,H927,H928,H929,H930)</f>
        <v>0</v>
      </c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 spans="1:20" ht="15">
      <c r="A922" s="37">
        <v>2140201</v>
      </c>
      <c r="B922" s="38" t="s">
        <v>47</v>
      </c>
      <c r="C922" s="43"/>
      <c r="D922" s="43"/>
      <c r="E922" s="43"/>
      <c r="F922" s="42">
        <f t="shared" si="28"/>
        <v>0</v>
      </c>
      <c r="G922" s="42">
        <f t="shared" si="29"/>
        <v>0</v>
      </c>
      <c r="H922" s="44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 spans="1:20" ht="15">
      <c r="A923" s="37">
        <v>2140202</v>
      </c>
      <c r="B923" s="38" t="s">
        <v>48</v>
      </c>
      <c r="C923" s="43"/>
      <c r="D923" s="43"/>
      <c r="E923" s="44"/>
      <c r="F923" s="42">
        <f t="shared" si="28"/>
        <v>0</v>
      </c>
      <c r="G923" s="42">
        <f t="shared" si="29"/>
        <v>0</v>
      </c>
      <c r="H923" s="44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 spans="1:20" ht="15">
      <c r="A924" s="37">
        <v>2140203</v>
      </c>
      <c r="B924" s="38" t="s">
        <v>49</v>
      </c>
      <c r="C924" s="43"/>
      <c r="D924" s="43"/>
      <c r="E924" s="44"/>
      <c r="F924" s="42">
        <f t="shared" si="28"/>
        <v>0</v>
      </c>
      <c r="G924" s="42">
        <f t="shared" si="29"/>
        <v>0</v>
      </c>
      <c r="H924" s="44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 spans="1:20" ht="15">
      <c r="A925" s="37">
        <v>2140204</v>
      </c>
      <c r="B925" s="38" t="s">
        <v>741</v>
      </c>
      <c r="C925" s="43"/>
      <c r="D925" s="43"/>
      <c r="E925" s="44"/>
      <c r="F925" s="42">
        <f t="shared" si="28"/>
        <v>0</v>
      </c>
      <c r="G925" s="42">
        <f t="shared" si="29"/>
        <v>0</v>
      </c>
      <c r="H925" s="44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 spans="1:20" ht="15">
      <c r="A926" s="37">
        <v>2140205</v>
      </c>
      <c r="B926" s="38" t="s">
        <v>742</v>
      </c>
      <c r="C926" s="43"/>
      <c r="D926" s="43"/>
      <c r="E926" s="44"/>
      <c r="F926" s="42">
        <f t="shared" si="28"/>
        <v>0</v>
      </c>
      <c r="G926" s="42">
        <f t="shared" si="29"/>
        <v>0</v>
      </c>
      <c r="H926" s="44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 spans="1:20" ht="15">
      <c r="A927" s="37">
        <v>2140206</v>
      </c>
      <c r="B927" s="38" t="s">
        <v>743</v>
      </c>
      <c r="C927" s="43"/>
      <c r="D927" s="43"/>
      <c r="E927" s="44"/>
      <c r="F927" s="42">
        <f t="shared" si="28"/>
        <v>0</v>
      </c>
      <c r="G927" s="42">
        <f t="shared" si="29"/>
        <v>0</v>
      </c>
      <c r="H927" s="44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 spans="1:20" ht="15">
      <c r="A928" s="37">
        <v>2140207</v>
      </c>
      <c r="B928" s="38" t="s">
        <v>744</v>
      </c>
      <c r="C928" s="43"/>
      <c r="D928" s="43"/>
      <c r="E928" s="44"/>
      <c r="F928" s="42">
        <f t="shared" si="28"/>
        <v>0</v>
      </c>
      <c r="G928" s="42">
        <f t="shared" si="29"/>
        <v>0</v>
      </c>
      <c r="H928" s="44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 spans="1:20" ht="15">
      <c r="A929" s="37">
        <v>2140208</v>
      </c>
      <c r="B929" s="38" t="s">
        <v>745</v>
      </c>
      <c r="C929" s="43"/>
      <c r="D929" s="43"/>
      <c r="E929" s="44"/>
      <c r="F929" s="42">
        <f t="shared" si="28"/>
        <v>0</v>
      </c>
      <c r="G929" s="42">
        <f t="shared" si="29"/>
        <v>0</v>
      </c>
      <c r="H929" s="44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 spans="1:20" ht="15">
      <c r="A930" s="37">
        <v>2140299</v>
      </c>
      <c r="B930" s="38" t="s">
        <v>746</v>
      </c>
      <c r="C930" s="43"/>
      <c r="D930" s="43"/>
      <c r="E930" s="44"/>
      <c r="F930" s="42">
        <f t="shared" si="28"/>
        <v>0</v>
      </c>
      <c r="G930" s="42">
        <f t="shared" si="29"/>
        <v>0</v>
      </c>
      <c r="H930" s="44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 spans="1:20" ht="15">
      <c r="A931" s="37">
        <v>21403</v>
      </c>
      <c r="B931" s="38" t="s">
        <v>747</v>
      </c>
      <c r="C931" s="39">
        <f>SUM(C932,C933,C934,C935,C936,C937,C938,C939,C940)</f>
        <v>0</v>
      </c>
      <c r="D931" s="39">
        <f>SUM(D932,D933,D934,D935,D936,D937,D938,D939,D940)</f>
        <v>0</v>
      </c>
      <c r="E931" s="39">
        <f>SUM(E932,E933,E934,E935,E936,E937,E938,E939,E940)</f>
        <v>0</v>
      </c>
      <c r="F931" s="42">
        <f t="shared" si="28"/>
        <v>0</v>
      </c>
      <c r="G931" s="42">
        <f t="shared" si="29"/>
        <v>0</v>
      </c>
      <c r="H931" s="41">
        <f>SUM(H932,H933,H934,H935,H936,H937,H938,H939,H940)</f>
        <v>0</v>
      </c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 spans="1:20" ht="15">
      <c r="A932" s="37">
        <v>2140301</v>
      </c>
      <c r="B932" s="38" t="s">
        <v>47</v>
      </c>
      <c r="C932" s="43"/>
      <c r="D932" s="43"/>
      <c r="E932" s="43"/>
      <c r="F932" s="42">
        <f t="shared" si="28"/>
        <v>0</v>
      </c>
      <c r="G932" s="42">
        <f t="shared" si="29"/>
        <v>0</v>
      </c>
      <c r="H932" s="44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 spans="1:20" ht="15">
      <c r="A933" s="37">
        <v>2140302</v>
      </c>
      <c r="B933" s="38" t="s">
        <v>48</v>
      </c>
      <c r="C933" s="43"/>
      <c r="D933" s="43"/>
      <c r="E933" s="44"/>
      <c r="F933" s="42">
        <f t="shared" si="28"/>
        <v>0</v>
      </c>
      <c r="G933" s="42">
        <f t="shared" si="29"/>
        <v>0</v>
      </c>
      <c r="H933" s="44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 spans="1:20" ht="15">
      <c r="A934" s="37">
        <v>2140303</v>
      </c>
      <c r="B934" s="38" t="s">
        <v>49</v>
      </c>
      <c r="C934" s="43"/>
      <c r="D934" s="43"/>
      <c r="E934" s="44"/>
      <c r="F934" s="42">
        <f t="shared" si="28"/>
        <v>0</v>
      </c>
      <c r="G934" s="42">
        <f t="shared" si="29"/>
        <v>0</v>
      </c>
      <c r="H934" s="44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 spans="1:20" ht="15">
      <c r="A935" s="37">
        <v>2140304</v>
      </c>
      <c r="B935" s="38" t="s">
        <v>748</v>
      </c>
      <c r="C935" s="43"/>
      <c r="D935" s="43"/>
      <c r="E935" s="44"/>
      <c r="F935" s="42">
        <f t="shared" si="28"/>
        <v>0</v>
      </c>
      <c r="G935" s="42">
        <f t="shared" si="29"/>
        <v>0</v>
      </c>
      <c r="H935" s="44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 spans="1:20" ht="15">
      <c r="A936" s="37">
        <v>2140305</v>
      </c>
      <c r="B936" s="38" t="s">
        <v>749</v>
      </c>
      <c r="C936" s="43"/>
      <c r="D936" s="43"/>
      <c r="E936" s="44"/>
      <c r="F936" s="42">
        <f t="shared" si="28"/>
        <v>0</v>
      </c>
      <c r="G936" s="42">
        <f t="shared" si="29"/>
        <v>0</v>
      </c>
      <c r="H936" s="44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 spans="1:20" ht="15">
      <c r="A937" s="37">
        <v>2140306</v>
      </c>
      <c r="B937" s="38" t="s">
        <v>750</v>
      </c>
      <c r="C937" s="43"/>
      <c r="D937" s="43"/>
      <c r="E937" s="44"/>
      <c r="F937" s="42">
        <f t="shared" si="28"/>
        <v>0</v>
      </c>
      <c r="G937" s="42">
        <f t="shared" si="29"/>
        <v>0</v>
      </c>
      <c r="H937" s="44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 spans="1:20" ht="15">
      <c r="A938" s="37">
        <v>2140307</v>
      </c>
      <c r="B938" s="38" t="s">
        <v>751</v>
      </c>
      <c r="C938" s="43"/>
      <c r="D938" s="43"/>
      <c r="E938" s="44"/>
      <c r="F938" s="42">
        <f t="shared" si="28"/>
        <v>0</v>
      </c>
      <c r="G938" s="42">
        <f t="shared" si="29"/>
        <v>0</v>
      </c>
      <c r="H938" s="44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 spans="1:20" ht="15">
      <c r="A939" s="37">
        <v>2140308</v>
      </c>
      <c r="B939" s="38" t="s">
        <v>752</v>
      </c>
      <c r="C939" s="43"/>
      <c r="D939" s="43"/>
      <c r="E939" s="44"/>
      <c r="F939" s="42">
        <f t="shared" si="28"/>
        <v>0</v>
      </c>
      <c r="G939" s="42">
        <f t="shared" si="29"/>
        <v>0</v>
      </c>
      <c r="H939" s="44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 spans="1:20" ht="15">
      <c r="A940" s="37">
        <v>2140399</v>
      </c>
      <c r="B940" s="38" t="s">
        <v>753</v>
      </c>
      <c r="C940" s="43"/>
      <c r="D940" s="43"/>
      <c r="E940" s="44"/>
      <c r="F940" s="42">
        <f t="shared" si="28"/>
        <v>0</v>
      </c>
      <c r="G940" s="42">
        <f t="shared" si="29"/>
        <v>0</v>
      </c>
      <c r="H940" s="44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 spans="1:20" ht="15">
      <c r="A941" s="37">
        <v>21405</v>
      </c>
      <c r="B941" s="38" t="s">
        <v>754</v>
      </c>
      <c r="C941" s="39">
        <f>SUM(C942,C943,C944,C945,C946,C947)</f>
        <v>0</v>
      </c>
      <c r="D941" s="39">
        <f>SUM(D942,D943,D944,D945,D946,D947)</f>
        <v>0</v>
      </c>
      <c r="E941" s="39">
        <f>SUM(E942,E943,E944,E945,E946,E947)</f>
        <v>0</v>
      </c>
      <c r="F941" s="42">
        <f t="shared" si="28"/>
        <v>0</v>
      </c>
      <c r="G941" s="42">
        <f t="shared" si="29"/>
        <v>0</v>
      </c>
      <c r="H941" s="41">
        <f>SUM(H942,H943,H944,H945,H946,H947)</f>
        <v>0</v>
      </c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 spans="1:20" ht="15">
      <c r="A942" s="37">
        <v>2140501</v>
      </c>
      <c r="B942" s="38" t="s">
        <v>47</v>
      </c>
      <c r="C942" s="43"/>
      <c r="D942" s="43"/>
      <c r="E942" s="43"/>
      <c r="F942" s="42">
        <f t="shared" si="28"/>
        <v>0</v>
      </c>
      <c r="G942" s="42">
        <f t="shared" si="29"/>
        <v>0</v>
      </c>
      <c r="H942" s="44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 spans="1:20" ht="15">
      <c r="A943" s="37">
        <v>2140502</v>
      </c>
      <c r="B943" s="38" t="s">
        <v>48</v>
      </c>
      <c r="C943" s="43"/>
      <c r="D943" s="43"/>
      <c r="E943" s="44"/>
      <c r="F943" s="42">
        <f t="shared" si="28"/>
        <v>0</v>
      </c>
      <c r="G943" s="42">
        <f t="shared" si="29"/>
        <v>0</v>
      </c>
      <c r="H943" s="44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 spans="1:20" ht="15">
      <c r="A944" s="37">
        <v>2140503</v>
      </c>
      <c r="B944" s="38" t="s">
        <v>49</v>
      </c>
      <c r="C944" s="43"/>
      <c r="D944" s="43"/>
      <c r="E944" s="44"/>
      <c r="F944" s="42">
        <f t="shared" si="28"/>
        <v>0</v>
      </c>
      <c r="G944" s="42">
        <f t="shared" si="29"/>
        <v>0</v>
      </c>
      <c r="H944" s="44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 spans="1:20" ht="15">
      <c r="A945" s="37">
        <v>2140504</v>
      </c>
      <c r="B945" s="38" t="s">
        <v>745</v>
      </c>
      <c r="C945" s="43"/>
      <c r="D945" s="43"/>
      <c r="E945" s="44"/>
      <c r="F945" s="42">
        <f t="shared" si="28"/>
        <v>0</v>
      </c>
      <c r="G945" s="42">
        <f t="shared" si="29"/>
        <v>0</v>
      </c>
      <c r="H945" s="44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 spans="1:20" ht="15">
      <c r="A946" s="37">
        <v>2140505</v>
      </c>
      <c r="B946" s="38" t="s">
        <v>755</v>
      </c>
      <c r="C946" s="43"/>
      <c r="D946" s="43"/>
      <c r="E946" s="44"/>
      <c r="F946" s="42">
        <f t="shared" si="28"/>
        <v>0</v>
      </c>
      <c r="G946" s="42">
        <f t="shared" si="29"/>
        <v>0</v>
      </c>
      <c r="H946" s="44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 spans="1:20" ht="15">
      <c r="A947" s="37">
        <v>2140599</v>
      </c>
      <c r="B947" s="38" t="s">
        <v>756</v>
      </c>
      <c r="C947" s="43"/>
      <c r="D947" s="43"/>
      <c r="E947" s="44"/>
      <c r="F947" s="42">
        <f t="shared" si="28"/>
        <v>0</v>
      </c>
      <c r="G947" s="42">
        <f t="shared" si="29"/>
        <v>0</v>
      </c>
      <c r="H947" s="44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 spans="1:20" ht="15">
      <c r="A948" s="37">
        <v>21406</v>
      </c>
      <c r="B948" s="38" t="s">
        <v>757</v>
      </c>
      <c r="C948" s="39">
        <f>SUM(C949,C950,C951,C952)</f>
        <v>0</v>
      </c>
      <c r="D948" s="39">
        <f>SUM(D949,D950,D951,D952)</f>
        <v>1140</v>
      </c>
      <c r="E948" s="39">
        <f>SUM(E949,E950,E951,E952)</f>
        <v>0</v>
      </c>
      <c r="F948" s="42">
        <f t="shared" si="28"/>
        <v>0</v>
      </c>
      <c r="G948" s="42">
        <f t="shared" si="29"/>
        <v>0</v>
      </c>
      <c r="H948" s="41">
        <f>SUM(H949,H950,H951,H952)</f>
        <v>0</v>
      </c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 spans="1:20" ht="15">
      <c r="A949" s="37">
        <v>2140601</v>
      </c>
      <c r="B949" s="38" t="s">
        <v>758</v>
      </c>
      <c r="C949" s="43"/>
      <c r="D949" s="43">
        <v>1140</v>
      </c>
      <c r="E949" s="43"/>
      <c r="F949" s="42">
        <f t="shared" si="28"/>
        <v>0</v>
      </c>
      <c r="G949" s="42">
        <f t="shared" si="29"/>
        <v>0</v>
      </c>
      <c r="H949" s="44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 spans="1:20" ht="15">
      <c r="A950" s="37">
        <v>2140602</v>
      </c>
      <c r="B950" s="38" t="s">
        <v>759</v>
      </c>
      <c r="C950" s="43"/>
      <c r="D950" s="43"/>
      <c r="E950" s="44"/>
      <c r="F950" s="42">
        <f t="shared" si="28"/>
        <v>0</v>
      </c>
      <c r="G950" s="42">
        <f t="shared" si="29"/>
        <v>0</v>
      </c>
      <c r="H950" s="44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 spans="1:20" ht="15">
      <c r="A951" s="37">
        <v>2140603</v>
      </c>
      <c r="B951" s="38" t="s">
        <v>760</v>
      </c>
      <c r="C951" s="43"/>
      <c r="D951" s="43"/>
      <c r="E951" s="44"/>
      <c r="F951" s="42">
        <f t="shared" si="28"/>
        <v>0</v>
      </c>
      <c r="G951" s="42">
        <f t="shared" si="29"/>
        <v>0</v>
      </c>
      <c r="H951" s="44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 spans="1:20" ht="15">
      <c r="A952" s="37">
        <v>2140699</v>
      </c>
      <c r="B952" s="38" t="s">
        <v>761</v>
      </c>
      <c r="C952" s="43"/>
      <c r="D952" s="43"/>
      <c r="E952" s="44"/>
      <c r="F952" s="42">
        <f t="shared" si="28"/>
        <v>0</v>
      </c>
      <c r="G952" s="42">
        <f t="shared" si="29"/>
        <v>0</v>
      </c>
      <c r="H952" s="44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 spans="1:20" ht="15">
      <c r="A953" s="37">
        <v>21499</v>
      </c>
      <c r="B953" s="38" t="s">
        <v>762</v>
      </c>
      <c r="C953" s="39">
        <f>SUM(C954,C955)</f>
        <v>4527</v>
      </c>
      <c r="D953" s="39">
        <f>SUM(D954,D955)</f>
        <v>1451</v>
      </c>
      <c r="E953" s="39">
        <f>SUM(E954,E955)</f>
        <v>0</v>
      </c>
      <c r="F953" s="42">
        <f t="shared" si="28"/>
        <v>0</v>
      </c>
      <c r="G953" s="42">
        <f t="shared" si="29"/>
        <v>0</v>
      </c>
      <c r="H953" s="41">
        <f>SUM(H954,H955)</f>
        <v>0</v>
      </c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 spans="1:20" ht="15">
      <c r="A954" s="37">
        <v>2149901</v>
      </c>
      <c r="B954" s="38" t="s">
        <v>763</v>
      </c>
      <c r="C954" s="43"/>
      <c r="D954" s="43"/>
      <c r="E954" s="43"/>
      <c r="F954" s="42">
        <f t="shared" si="28"/>
        <v>0</v>
      </c>
      <c r="G954" s="42">
        <f t="shared" si="29"/>
        <v>0</v>
      </c>
      <c r="H954" s="44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 spans="1:20" ht="15">
      <c r="A955" s="37">
        <v>2149999</v>
      </c>
      <c r="B955" s="38" t="s">
        <v>764</v>
      </c>
      <c r="C955" s="43">
        <v>4527</v>
      </c>
      <c r="D955" s="43">
        <v>1451</v>
      </c>
      <c r="E955" s="43"/>
      <c r="F955" s="42">
        <f t="shared" si="28"/>
        <v>0</v>
      </c>
      <c r="G955" s="42">
        <f t="shared" si="29"/>
        <v>0</v>
      </c>
      <c r="H955" s="44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 spans="1:20" ht="15">
      <c r="A956" s="37">
        <v>215</v>
      </c>
      <c r="B956" s="38" t="s">
        <v>765</v>
      </c>
      <c r="C956" s="39">
        <f>SUM(C957,C967,C983,C988,C999,C1006,C1014)</f>
        <v>329</v>
      </c>
      <c r="D956" s="39">
        <f>SUM(D957,D967,D983,D988,D999,D1006,D1014)</f>
        <v>1548</v>
      </c>
      <c r="E956" s="39">
        <f>SUM(E957,E967,E983,E988,E999,E1006,E1014)</f>
        <v>1087.58</v>
      </c>
      <c r="F956" s="42">
        <f t="shared" si="28"/>
        <v>3.3057142857142856</v>
      </c>
      <c r="G956" s="42">
        <f t="shared" si="29"/>
        <v>0.7025710594315245</v>
      </c>
      <c r="H956" s="41">
        <f>SUM(H957,H967,H983,H988,H999,H1006,H1014)</f>
        <v>1087.58</v>
      </c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 spans="1:20" ht="15">
      <c r="A957" s="37">
        <v>21501</v>
      </c>
      <c r="B957" s="38" t="s">
        <v>766</v>
      </c>
      <c r="C957" s="39">
        <f>SUM(C958,C959,C960,C961,C962,C963,C964,C965,C966)</f>
        <v>0</v>
      </c>
      <c r="D957" s="39">
        <f>SUM(D958,D959,D960,D961,D962,D963,D964,D965,D966)</f>
        <v>0</v>
      </c>
      <c r="E957" s="39">
        <f>SUM(E958,E959,E960,E961,E962,E963,E964,E965,E966)</f>
        <v>0</v>
      </c>
      <c r="F957" s="42">
        <f t="shared" si="28"/>
        <v>0</v>
      </c>
      <c r="G957" s="42">
        <f t="shared" si="29"/>
        <v>0</v>
      </c>
      <c r="H957" s="41">
        <f>SUM(H958,H959,H960,H961,H962,H963,H964,H965,H966)</f>
        <v>0</v>
      </c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 spans="1:20" ht="15">
      <c r="A958" s="37">
        <v>2150101</v>
      </c>
      <c r="B958" s="38" t="s">
        <v>47</v>
      </c>
      <c r="C958" s="43"/>
      <c r="D958" s="43"/>
      <c r="E958" s="43"/>
      <c r="F958" s="42">
        <f t="shared" si="28"/>
        <v>0</v>
      </c>
      <c r="G958" s="42">
        <f t="shared" si="29"/>
        <v>0</v>
      </c>
      <c r="H958" s="44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 spans="1:20" ht="15">
      <c r="A959" s="37">
        <v>2150102</v>
      </c>
      <c r="B959" s="38" t="s">
        <v>48</v>
      </c>
      <c r="C959" s="43"/>
      <c r="D959" s="43"/>
      <c r="E959" s="44"/>
      <c r="F959" s="42">
        <f t="shared" si="28"/>
        <v>0</v>
      </c>
      <c r="G959" s="42">
        <f t="shared" si="29"/>
        <v>0</v>
      </c>
      <c r="H959" s="44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 spans="1:20" ht="15">
      <c r="A960" s="37">
        <v>2150103</v>
      </c>
      <c r="B960" s="38" t="s">
        <v>49</v>
      </c>
      <c r="C960" s="43"/>
      <c r="D960" s="43"/>
      <c r="E960" s="44"/>
      <c r="F960" s="42">
        <f t="shared" si="28"/>
        <v>0</v>
      </c>
      <c r="G960" s="42">
        <f t="shared" si="29"/>
        <v>0</v>
      </c>
      <c r="H960" s="44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 spans="1:20" ht="15">
      <c r="A961" s="37">
        <v>2150104</v>
      </c>
      <c r="B961" s="38" t="s">
        <v>767</v>
      </c>
      <c r="C961" s="43"/>
      <c r="D961" s="43"/>
      <c r="E961" s="44"/>
      <c r="F961" s="42">
        <f t="shared" si="28"/>
        <v>0</v>
      </c>
      <c r="G961" s="42">
        <f t="shared" si="29"/>
        <v>0</v>
      </c>
      <c r="H961" s="44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 spans="1:20" ht="15">
      <c r="A962" s="37">
        <v>2150105</v>
      </c>
      <c r="B962" s="38" t="s">
        <v>768</v>
      </c>
      <c r="C962" s="43"/>
      <c r="D962" s="43"/>
      <c r="E962" s="44"/>
      <c r="F962" s="42">
        <f t="shared" si="28"/>
        <v>0</v>
      </c>
      <c r="G962" s="42">
        <f t="shared" si="29"/>
        <v>0</v>
      </c>
      <c r="H962" s="44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 spans="1:20" ht="15">
      <c r="A963" s="37">
        <v>2150106</v>
      </c>
      <c r="B963" s="38" t="s">
        <v>769</v>
      </c>
      <c r="C963" s="43"/>
      <c r="D963" s="43"/>
      <c r="E963" s="44"/>
      <c r="F963" s="42">
        <f t="shared" si="28"/>
        <v>0</v>
      </c>
      <c r="G963" s="42">
        <f t="shared" si="29"/>
        <v>0</v>
      </c>
      <c r="H963" s="44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 spans="1:20" ht="15">
      <c r="A964" s="37">
        <v>2150107</v>
      </c>
      <c r="B964" s="38" t="s">
        <v>770</v>
      </c>
      <c r="C964" s="43"/>
      <c r="D964" s="43"/>
      <c r="E964" s="44"/>
      <c r="F964" s="42">
        <f t="shared" si="28"/>
        <v>0</v>
      </c>
      <c r="G964" s="42">
        <f t="shared" si="29"/>
        <v>0</v>
      </c>
      <c r="H964" s="44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 spans="1:20" ht="15">
      <c r="A965" s="37">
        <v>2150108</v>
      </c>
      <c r="B965" s="38" t="s">
        <v>771</v>
      </c>
      <c r="C965" s="43"/>
      <c r="D965" s="43"/>
      <c r="E965" s="44"/>
      <c r="F965" s="42">
        <f t="shared" si="28"/>
        <v>0</v>
      </c>
      <c r="G965" s="42">
        <f t="shared" si="29"/>
        <v>0</v>
      </c>
      <c r="H965" s="44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 spans="1:20" ht="15">
      <c r="A966" s="37">
        <v>2150199</v>
      </c>
      <c r="B966" s="38" t="s">
        <v>772</v>
      </c>
      <c r="C966" s="43"/>
      <c r="D966" s="43"/>
      <c r="E966" s="44"/>
      <c r="F966" s="42">
        <f aca="true" t="shared" si="30" ref="F966:F1029">_xlfn.IFERROR(E966/C966,0)</f>
        <v>0</v>
      </c>
      <c r="G966" s="42">
        <f aca="true" t="shared" si="31" ref="G966:G1029">_xlfn.IFERROR(E966/D966,0)</f>
        <v>0</v>
      </c>
      <c r="H966" s="44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 spans="1:20" ht="15">
      <c r="A967" s="37">
        <v>21502</v>
      </c>
      <c r="B967" s="38" t="s">
        <v>773</v>
      </c>
      <c r="C967" s="39">
        <f>SUM(C968,C969,C970,C971,C972,C973,C974,C975,C976,C977,C978,C979,C980,C981,C982)</f>
        <v>0</v>
      </c>
      <c r="D967" s="41">
        <f>SUM(D968,D969,D970,D971,D972,D973,D974,D975,D976,D977,D978,D979,D980,D981,D982)</f>
        <v>0</v>
      </c>
      <c r="E967" s="41">
        <f>SUM(E968,E969,E970,E971,E972,E973,E974,E975,E976,E977,E978,E979,E980,E981,E982)</f>
        <v>0</v>
      </c>
      <c r="F967" s="42">
        <f t="shared" si="30"/>
        <v>0</v>
      </c>
      <c r="G967" s="42">
        <f t="shared" si="31"/>
        <v>0</v>
      </c>
      <c r="H967" s="41">
        <f>SUM(H968,H969,H970,H971,H972,H973,H974,H975,H976,H977,H978,H979,H980,H981,H982)</f>
        <v>0</v>
      </c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 spans="1:20" ht="15">
      <c r="A968" s="37" t="s">
        <v>774</v>
      </c>
      <c r="B968" s="38" t="s">
        <v>47</v>
      </c>
      <c r="C968" s="43"/>
      <c r="D968" s="43"/>
      <c r="E968" s="43"/>
      <c r="F968" s="42">
        <f t="shared" si="30"/>
        <v>0</v>
      </c>
      <c r="G968" s="42">
        <f t="shared" si="31"/>
        <v>0</v>
      </c>
      <c r="H968" s="44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 spans="1:20" ht="15">
      <c r="A969" s="37" t="s">
        <v>775</v>
      </c>
      <c r="B969" s="38" t="s">
        <v>48</v>
      </c>
      <c r="C969" s="43"/>
      <c r="D969" s="43"/>
      <c r="E969" s="44"/>
      <c r="F969" s="42">
        <f t="shared" si="30"/>
        <v>0</v>
      </c>
      <c r="G969" s="42">
        <f t="shared" si="31"/>
        <v>0</v>
      </c>
      <c r="H969" s="44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 spans="1:20" ht="15">
      <c r="A970" s="37" t="s">
        <v>776</v>
      </c>
      <c r="B970" s="38" t="s">
        <v>49</v>
      </c>
      <c r="C970" s="43"/>
      <c r="D970" s="43"/>
      <c r="E970" s="44"/>
      <c r="F970" s="42">
        <f t="shared" si="30"/>
        <v>0</v>
      </c>
      <c r="G970" s="42">
        <f t="shared" si="31"/>
        <v>0</v>
      </c>
      <c r="H970" s="44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 spans="1:20" ht="15">
      <c r="A971" s="37" t="s">
        <v>777</v>
      </c>
      <c r="B971" s="38" t="s">
        <v>778</v>
      </c>
      <c r="C971" s="43"/>
      <c r="D971" s="43"/>
      <c r="E971" s="44"/>
      <c r="F971" s="42">
        <f t="shared" si="30"/>
        <v>0</v>
      </c>
      <c r="G971" s="42">
        <f t="shared" si="31"/>
        <v>0</v>
      </c>
      <c r="H971" s="44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 spans="1:20" ht="15">
      <c r="A972" s="37" t="s">
        <v>779</v>
      </c>
      <c r="B972" s="38" t="s">
        <v>780</v>
      </c>
      <c r="C972" s="43"/>
      <c r="D972" s="43"/>
      <c r="E972" s="44"/>
      <c r="F972" s="42">
        <f t="shared" si="30"/>
        <v>0</v>
      </c>
      <c r="G972" s="42">
        <f t="shared" si="31"/>
        <v>0</v>
      </c>
      <c r="H972" s="44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 spans="1:20" ht="15">
      <c r="A973" s="37" t="s">
        <v>781</v>
      </c>
      <c r="B973" s="38" t="s">
        <v>782</v>
      </c>
      <c r="C973" s="43"/>
      <c r="D973" s="43"/>
      <c r="E973" s="44"/>
      <c r="F973" s="42">
        <f t="shared" si="30"/>
        <v>0</v>
      </c>
      <c r="G973" s="42">
        <f t="shared" si="31"/>
        <v>0</v>
      </c>
      <c r="H973" s="44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 spans="1:20" ht="15">
      <c r="A974" s="37" t="s">
        <v>783</v>
      </c>
      <c r="B974" s="38" t="s">
        <v>784</v>
      </c>
      <c r="C974" s="43"/>
      <c r="D974" s="43"/>
      <c r="E974" s="44"/>
      <c r="F974" s="42">
        <f t="shared" si="30"/>
        <v>0</v>
      </c>
      <c r="G974" s="42">
        <f t="shared" si="31"/>
        <v>0</v>
      </c>
      <c r="H974" s="44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 spans="1:20" ht="15">
      <c r="A975" s="37" t="s">
        <v>785</v>
      </c>
      <c r="B975" s="38" t="s">
        <v>786</v>
      </c>
      <c r="C975" s="43"/>
      <c r="D975" s="43"/>
      <c r="E975" s="44"/>
      <c r="F975" s="42">
        <f t="shared" si="30"/>
        <v>0</v>
      </c>
      <c r="G975" s="42">
        <f t="shared" si="31"/>
        <v>0</v>
      </c>
      <c r="H975" s="44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 spans="1:20" ht="15">
      <c r="A976" s="37" t="s">
        <v>787</v>
      </c>
      <c r="B976" s="38" t="s">
        <v>788</v>
      </c>
      <c r="C976" s="43"/>
      <c r="D976" s="43"/>
      <c r="E976" s="44"/>
      <c r="F976" s="42">
        <f t="shared" si="30"/>
        <v>0</v>
      </c>
      <c r="G976" s="42">
        <f t="shared" si="31"/>
        <v>0</v>
      </c>
      <c r="H976" s="44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 spans="1:20" ht="15">
      <c r="A977" s="37" t="s">
        <v>789</v>
      </c>
      <c r="B977" s="38" t="s">
        <v>790</v>
      </c>
      <c r="C977" s="43"/>
      <c r="D977" s="43"/>
      <c r="E977" s="44"/>
      <c r="F977" s="42">
        <f t="shared" si="30"/>
        <v>0</v>
      </c>
      <c r="G977" s="42">
        <f t="shared" si="31"/>
        <v>0</v>
      </c>
      <c r="H977" s="44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 spans="1:20" ht="15">
      <c r="A978" s="37" t="s">
        <v>791</v>
      </c>
      <c r="B978" s="38" t="s">
        <v>792</v>
      </c>
      <c r="C978" s="43"/>
      <c r="D978" s="43"/>
      <c r="E978" s="44"/>
      <c r="F978" s="42">
        <f t="shared" si="30"/>
        <v>0</v>
      </c>
      <c r="G978" s="42">
        <f t="shared" si="31"/>
        <v>0</v>
      </c>
      <c r="H978" s="44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 spans="1:20" ht="15">
      <c r="A979" s="37" t="s">
        <v>793</v>
      </c>
      <c r="B979" s="38" t="s">
        <v>794</v>
      </c>
      <c r="C979" s="43"/>
      <c r="D979" s="43"/>
      <c r="E979" s="44"/>
      <c r="F979" s="42">
        <f t="shared" si="30"/>
        <v>0</v>
      </c>
      <c r="G979" s="42">
        <f t="shared" si="31"/>
        <v>0</v>
      </c>
      <c r="H979" s="44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 spans="1:20" ht="15">
      <c r="A980" s="37" t="s">
        <v>795</v>
      </c>
      <c r="B980" s="38" t="s">
        <v>796</v>
      </c>
      <c r="C980" s="43"/>
      <c r="D980" s="43"/>
      <c r="E980" s="44"/>
      <c r="F980" s="42">
        <f t="shared" si="30"/>
        <v>0</v>
      </c>
      <c r="G980" s="42">
        <f t="shared" si="31"/>
        <v>0</v>
      </c>
      <c r="H980" s="44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 spans="1:20" ht="15">
      <c r="A981" s="37" t="s">
        <v>797</v>
      </c>
      <c r="B981" s="38" t="s">
        <v>798</v>
      </c>
      <c r="C981" s="43"/>
      <c r="D981" s="43"/>
      <c r="E981" s="44"/>
      <c r="F981" s="42">
        <f t="shared" si="30"/>
        <v>0</v>
      </c>
      <c r="G981" s="42">
        <f t="shared" si="31"/>
        <v>0</v>
      </c>
      <c r="H981" s="44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 spans="1:20" ht="15">
      <c r="A982" s="37" t="s">
        <v>799</v>
      </c>
      <c r="B982" s="38" t="s">
        <v>800</v>
      </c>
      <c r="C982" s="43"/>
      <c r="D982" s="43"/>
      <c r="E982" s="44"/>
      <c r="F982" s="42">
        <f t="shared" si="30"/>
        <v>0</v>
      </c>
      <c r="G982" s="42">
        <f t="shared" si="31"/>
        <v>0</v>
      </c>
      <c r="H982" s="44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 spans="1:20" ht="15">
      <c r="A983" s="37">
        <v>21503</v>
      </c>
      <c r="B983" s="38" t="s">
        <v>801</v>
      </c>
      <c r="C983" s="39">
        <f>SUM(C984,C985,C986,C987)</f>
        <v>0</v>
      </c>
      <c r="D983" s="39">
        <f>SUM(D984,D985,D986,D987)</f>
        <v>0</v>
      </c>
      <c r="E983" s="39">
        <f>SUM(E984,E985,E986,E987)</f>
        <v>0</v>
      </c>
      <c r="F983" s="42">
        <f t="shared" si="30"/>
        <v>0</v>
      </c>
      <c r="G983" s="42">
        <f t="shared" si="31"/>
        <v>0</v>
      </c>
      <c r="H983" s="41">
        <f>SUM(H984,H985,H986,H987)</f>
        <v>0</v>
      </c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 spans="1:20" ht="15">
      <c r="A984" s="37">
        <v>2150301</v>
      </c>
      <c r="B984" s="38" t="s">
        <v>47</v>
      </c>
      <c r="C984" s="43"/>
      <c r="D984" s="43"/>
      <c r="E984" s="43"/>
      <c r="F984" s="42">
        <f t="shared" si="30"/>
        <v>0</v>
      </c>
      <c r="G984" s="42">
        <f t="shared" si="31"/>
        <v>0</v>
      </c>
      <c r="H984" s="44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 spans="1:20" ht="15">
      <c r="A985" s="37">
        <v>2150302</v>
      </c>
      <c r="B985" s="38" t="s">
        <v>48</v>
      </c>
      <c r="C985" s="43"/>
      <c r="D985" s="43"/>
      <c r="E985" s="43"/>
      <c r="F985" s="42">
        <f t="shared" si="30"/>
        <v>0</v>
      </c>
      <c r="G985" s="42">
        <f t="shared" si="31"/>
        <v>0</v>
      </c>
      <c r="H985" s="44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 spans="1:20" ht="15">
      <c r="A986" s="37">
        <v>2150303</v>
      </c>
      <c r="B986" s="38" t="s">
        <v>49</v>
      </c>
      <c r="C986" s="43"/>
      <c r="D986" s="43"/>
      <c r="E986" s="43"/>
      <c r="F986" s="42">
        <f t="shared" si="30"/>
        <v>0</v>
      </c>
      <c r="G986" s="42">
        <f t="shared" si="31"/>
        <v>0</v>
      </c>
      <c r="H986" s="44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 spans="1:20" ht="15">
      <c r="A987" s="37">
        <v>2150399</v>
      </c>
      <c r="B987" s="38" t="s">
        <v>802</v>
      </c>
      <c r="C987" s="43"/>
      <c r="D987" s="43"/>
      <c r="E987" s="43"/>
      <c r="F987" s="42">
        <f t="shared" si="30"/>
        <v>0</v>
      </c>
      <c r="G987" s="42">
        <f t="shared" si="31"/>
        <v>0</v>
      </c>
      <c r="H987" s="44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 spans="1:20" ht="15">
      <c r="A988" s="37">
        <v>21505</v>
      </c>
      <c r="B988" s="38" t="s">
        <v>803</v>
      </c>
      <c r="C988" s="39">
        <f>SUM(C989,C990,C991,C992,C993,C994,C995,C996,C997,C998)</f>
        <v>329</v>
      </c>
      <c r="D988" s="41">
        <f>SUM(D989,D990,D991,D992,D993,D994,D995,D996,D997,D998)</f>
        <v>1240</v>
      </c>
      <c r="E988" s="41">
        <f>SUM(E989,E990,E991,E992,E993,E994,E995,E996,E997,E998)</f>
        <v>275.9</v>
      </c>
      <c r="F988" s="42">
        <f t="shared" si="30"/>
        <v>0.8386018237082066</v>
      </c>
      <c r="G988" s="42">
        <f t="shared" si="31"/>
        <v>0.22249999999999998</v>
      </c>
      <c r="H988" s="41">
        <f>SUM(H989,H990,H991,H992,H993,H994,H995,H996,H997,H998)</f>
        <v>275.9</v>
      </c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 spans="1:20" ht="15">
      <c r="A989" s="37">
        <v>2150501</v>
      </c>
      <c r="B989" s="38" t="s">
        <v>47</v>
      </c>
      <c r="C989" s="43">
        <v>329</v>
      </c>
      <c r="D989" s="43">
        <v>482</v>
      </c>
      <c r="E989" s="43">
        <v>183.83</v>
      </c>
      <c r="F989" s="42">
        <f t="shared" si="30"/>
        <v>0.5587537993920974</v>
      </c>
      <c r="G989" s="42">
        <f t="shared" si="31"/>
        <v>0.381390041493776</v>
      </c>
      <c r="H989" s="44">
        <v>183.83</v>
      </c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 spans="1:20" ht="15">
      <c r="A990" s="37">
        <v>2150502</v>
      </c>
      <c r="B990" s="38" t="s">
        <v>48</v>
      </c>
      <c r="C990" s="43"/>
      <c r="D990" s="43"/>
      <c r="E990" s="44">
        <v>92.07</v>
      </c>
      <c r="F990" s="42">
        <f t="shared" si="30"/>
        <v>0</v>
      </c>
      <c r="G990" s="42">
        <f t="shared" si="31"/>
        <v>0</v>
      </c>
      <c r="H990" s="44">
        <v>92.07</v>
      </c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  <row r="991" spans="1:20" ht="15">
      <c r="A991" s="37">
        <v>2150503</v>
      </c>
      <c r="B991" s="38" t="s">
        <v>49</v>
      </c>
      <c r="C991" s="43"/>
      <c r="D991" s="43"/>
      <c r="E991" s="44"/>
      <c r="F991" s="42">
        <f t="shared" si="30"/>
        <v>0</v>
      </c>
      <c r="G991" s="42">
        <f t="shared" si="31"/>
        <v>0</v>
      </c>
      <c r="H991" s="44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</row>
    <row r="992" spans="1:20" ht="15">
      <c r="A992" s="37">
        <v>2150505</v>
      </c>
      <c r="B992" s="38" t="s">
        <v>804</v>
      </c>
      <c r="C992" s="43"/>
      <c r="D992" s="43"/>
      <c r="E992" s="44"/>
      <c r="F992" s="42">
        <f t="shared" si="30"/>
        <v>0</v>
      </c>
      <c r="G992" s="42">
        <f t="shared" si="31"/>
        <v>0</v>
      </c>
      <c r="H992" s="44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</row>
    <row r="993" spans="1:20" ht="15">
      <c r="A993" s="37">
        <v>2150507</v>
      </c>
      <c r="B993" s="38" t="s">
        <v>805</v>
      </c>
      <c r="C993" s="43"/>
      <c r="D993" s="43"/>
      <c r="E993" s="44"/>
      <c r="F993" s="42">
        <f t="shared" si="30"/>
        <v>0</v>
      </c>
      <c r="G993" s="42">
        <f t="shared" si="31"/>
        <v>0</v>
      </c>
      <c r="H993" s="44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</row>
    <row r="994" spans="1:20" ht="15">
      <c r="A994" s="37">
        <v>2150508</v>
      </c>
      <c r="B994" s="38" t="s">
        <v>806</v>
      </c>
      <c r="C994" s="43"/>
      <c r="D994" s="43"/>
      <c r="E994" s="44"/>
      <c r="F994" s="42">
        <f t="shared" si="30"/>
        <v>0</v>
      </c>
      <c r="G994" s="42">
        <f t="shared" si="31"/>
        <v>0</v>
      </c>
      <c r="H994" s="44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</row>
    <row r="995" spans="1:20" ht="15">
      <c r="A995" s="37">
        <v>2150516</v>
      </c>
      <c r="B995" s="38" t="s">
        <v>807</v>
      </c>
      <c r="C995" s="43"/>
      <c r="D995" s="43"/>
      <c r="E995" s="44"/>
      <c r="F995" s="42">
        <f t="shared" si="30"/>
        <v>0</v>
      </c>
      <c r="G995" s="42">
        <f t="shared" si="31"/>
        <v>0</v>
      </c>
      <c r="H995" s="44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</row>
    <row r="996" spans="1:20" ht="15">
      <c r="A996" s="37">
        <v>2150517</v>
      </c>
      <c r="B996" s="38" t="s">
        <v>808</v>
      </c>
      <c r="C996" s="43"/>
      <c r="D996" s="43"/>
      <c r="E996" s="44"/>
      <c r="F996" s="42">
        <f t="shared" si="30"/>
        <v>0</v>
      </c>
      <c r="G996" s="42">
        <f t="shared" si="31"/>
        <v>0</v>
      </c>
      <c r="H996" s="44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</row>
    <row r="997" spans="1:20" ht="15">
      <c r="A997" s="37">
        <v>2150550</v>
      </c>
      <c r="B997" s="38" t="s">
        <v>56</v>
      </c>
      <c r="C997" s="43"/>
      <c r="D997" s="43"/>
      <c r="E997" s="44"/>
      <c r="F997" s="42">
        <f t="shared" si="30"/>
        <v>0</v>
      </c>
      <c r="G997" s="42">
        <f t="shared" si="31"/>
        <v>0</v>
      </c>
      <c r="H997" s="44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</row>
    <row r="998" spans="1:20" ht="15">
      <c r="A998" s="37">
        <v>2150599</v>
      </c>
      <c r="B998" s="38" t="s">
        <v>809</v>
      </c>
      <c r="C998" s="43"/>
      <c r="D998" s="43">
        <v>758</v>
      </c>
      <c r="E998" s="44"/>
      <c r="F998" s="42">
        <f t="shared" si="30"/>
        <v>0</v>
      </c>
      <c r="G998" s="42">
        <f t="shared" si="31"/>
        <v>0</v>
      </c>
      <c r="H998" s="44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</row>
    <row r="999" spans="1:20" ht="15">
      <c r="A999" s="37">
        <v>21507</v>
      </c>
      <c r="B999" s="38" t="s">
        <v>810</v>
      </c>
      <c r="C999" s="39">
        <f>SUM(C1000,C1001,C1002,C1003,C1004,C1005)</f>
        <v>0</v>
      </c>
      <c r="D999" s="39">
        <f>SUM(D1000,D1001,D1002,D1003,D1004,D1005)</f>
        <v>0</v>
      </c>
      <c r="E999" s="39">
        <f>SUM(E1000,E1001,E1002,E1003,E1004,E1005)</f>
        <v>811.68</v>
      </c>
      <c r="F999" s="42">
        <f t="shared" si="30"/>
        <v>0</v>
      </c>
      <c r="G999" s="42">
        <f t="shared" si="31"/>
        <v>0</v>
      </c>
      <c r="H999" s="41">
        <f>SUM(H1000,H1001,H1002,H1003,H1004,H1005)</f>
        <v>811.68</v>
      </c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</row>
    <row r="1000" spans="1:20" ht="15">
      <c r="A1000" s="37">
        <v>2150701</v>
      </c>
      <c r="B1000" s="38" t="s">
        <v>47</v>
      </c>
      <c r="C1000" s="43"/>
      <c r="D1000" s="43"/>
      <c r="E1000" s="43"/>
      <c r="F1000" s="42">
        <f t="shared" si="30"/>
        <v>0</v>
      </c>
      <c r="G1000" s="42">
        <f t="shared" si="31"/>
        <v>0</v>
      </c>
      <c r="H1000" s="44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</row>
    <row r="1001" spans="1:20" ht="15">
      <c r="A1001" s="37">
        <v>2150702</v>
      </c>
      <c r="B1001" s="38" t="s">
        <v>48</v>
      </c>
      <c r="C1001" s="43"/>
      <c r="D1001" s="43"/>
      <c r="E1001" s="44"/>
      <c r="F1001" s="42">
        <f t="shared" si="30"/>
        <v>0</v>
      </c>
      <c r="G1001" s="42">
        <f t="shared" si="31"/>
        <v>0</v>
      </c>
      <c r="H1001" s="44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</row>
    <row r="1002" spans="1:20" ht="15">
      <c r="A1002" s="37">
        <v>2150703</v>
      </c>
      <c r="B1002" s="38" t="s">
        <v>49</v>
      </c>
      <c r="C1002" s="43"/>
      <c r="D1002" s="43"/>
      <c r="E1002" s="44"/>
      <c r="F1002" s="42">
        <f t="shared" si="30"/>
        <v>0</v>
      </c>
      <c r="G1002" s="42">
        <f t="shared" si="31"/>
        <v>0</v>
      </c>
      <c r="H1002" s="44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</row>
    <row r="1003" spans="1:20" ht="15">
      <c r="A1003" s="37">
        <v>2150704</v>
      </c>
      <c r="B1003" s="38" t="s">
        <v>811</v>
      </c>
      <c r="C1003" s="43"/>
      <c r="D1003" s="43"/>
      <c r="E1003" s="44"/>
      <c r="F1003" s="42">
        <f t="shared" si="30"/>
        <v>0</v>
      </c>
      <c r="G1003" s="42">
        <f t="shared" si="31"/>
        <v>0</v>
      </c>
      <c r="H1003" s="44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</row>
    <row r="1004" spans="1:20" ht="15">
      <c r="A1004" s="37">
        <v>2150705</v>
      </c>
      <c r="B1004" s="38" t="s">
        <v>812</v>
      </c>
      <c r="C1004" s="43"/>
      <c r="D1004" s="43"/>
      <c r="E1004" s="44"/>
      <c r="F1004" s="42">
        <f t="shared" si="30"/>
        <v>0</v>
      </c>
      <c r="G1004" s="42">
        <f t="shared" si="31"/>
        <v>0</v>
      </c>
      <c r="H1004" s="44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</row>
    <row r="1005" spans="1:20" ht="15">
      <c r="A1005" s="37">
        <v>2150799</v>
      </c>
      <c r="B1005" s="38" t="s">
        <v>813</v>
      </c>
      <c r="C1005" s="43"/>
      <c r="D1005" s="43"/>
      <c r="E1005" s="44">
        <v>811.68</v>
      </c>
      <c r="F1005" s="42">
        <f t="shared" si="30"/>
        <v>0</v>
      </c>
      <c r="G1005" s="42">
        <f t="shared" si="31"/>
        <v>0</v>
      </c>
      <c r="H1005" s="44">
        <v>811.68</v>
      </c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</row>
    <row r="1006" spans="1:20" ht="15">
      <c r="A1006" s="37">
        <v>21508</v>
      </c>
      <c r="B1006" s="38" t="s">
        <v>814</v>
      </c>
      <c r="C1006" s="39">
        <f>SUM(C1007,C1008,C1009,C1010,C1011,C1012,C1013)</f>
        <v>0</v>
      </c>
      <c r="D1006" s="39">
        <f>SUM(D1007,D1008,D1009,D1010,D1011,D1012,D1013)</f>
        <v>11</v>
      </c>
      <c r="E1006" s="39">
        <f>SUM(E1007,E1008,E1009,E1010,E1011,E1012,E1013)</f>
        <v>0</v>
      </c>
      <c r="F1006" s="42">
        <f t="shared" si="30"/>
        <v>0</v>
      </c>
      <c r="G1006" s="42">
        <f t="shared" si="31"/>
        <v>0</v>
      </c>
      <c r="H1006" s="41">
        <f>SUM(H1007,H1008,H1009,H1010,H1011,H1012,H1013)</f>
        <v>0</v>
      </c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</row>
    <row r="1007" spans="1:20" ht="15">
      <c r="A1007" s="37">
        <v>2150801</v>
      </c>
      <c r="B1007" s="38" t="s">
        <v>47</v>
      </c>
      <c r="C1007" s="43"/>
      <c r="D1007" s="43"/>
      <c r="E1007" s="43"/>
      <c r="F1007" s="42">
        <f t="shared" si="30"/>
        <v>0</v>
      </c>
      <c r="G1007" s="42">
        <f t="shared" si="31"/>
        <v>0</v>
      </c>
      <c r="H1007" s="44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</row>
    <row r="1008" spans="1:20" ht="15">
      <c r="A1008" s="37">
        <v>2150802</v>
      </c>
      <c r="B1008" s="38" t="s">
        <v>48</v>
      </c>
      <c r="C1008" s="43"/>
      <c r="D1008" s="43"/>
      <c r="E1008" s="44"/>
      <c r="F1008" s="42">
        <f t="shared" si="30"/>
        <v>0</v>
      </c>
      <c r="G1008" s="42">
        <f t="shared" si="31"/>
        <v>0</v>
      </c>
      <c r="H1008" s="44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</row>
    <row r="1009" spans="1:20" ht="15">
      <c r="A1009" s="37">
        <v>2150803</v>
      </c>
      <c r="B1009" s="38" t="s">
        <v>49</v>
      </c>
      <c r="C1009" s="43"/>
      <c r="D1009" s="43"/>
      <c r="E1009" s="44"/>
      <c r="F1009" s="42">
        <f t="shared" si="30"/>
        <v>0</v>
      </c>
      <c r="G1009" s="42">
        <f t="shared" si="31"/>
        <v>0</v>
      </c>
      <c r="H1009" s="44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</row>
    <row r="1010" spans="1:20" ht="15">
      <c r="A1010" s="37">
        <v>2150804</v>
      </c>
      <c r="B1010" s="38" t="s">
        <v>815</v>
      </c>
      <c r="C1010" s="43"/>
      <c r="D1010" s="43">
        <v>11</v>
      </c>
      <c r="E1010" s="44"/>
      <c r="F1010" s="42">
        <f t="shared" si="30"/>
        <v>0</v>
      </c>
      <c r="G1010" s="42">
        <f t="shared" si="31"/>
        <v>0</v>
      </c>
      <c r="H1010" s="44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</row>
    <row r="1011" spans="1:20" ht="15">
      <c r="A1011" s="37">
        <v>2150805</v>
      </c>
      <c r="B1011" s="38" t="s">
        <v>816</v>
      </c>
      <c r="C1011" s="43"/>
      <c r="D1011" s="43"/>
      <c r="E1011" s="44"/>
      <c r="F1011" s="42">
        <f t="shared" si="30"/>
        <v>0</v>
      </c>
      <c r="G1011" s="42">
        <f t="shared" si="31"/>
        <v>0</v>
      </c>
      <c r="H1011" s="44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</row>
    <row r="1012" spans="1:20" ht="15">
      <c r="A1012" s="37">
        <v>2150806</v>
      </c>
      <c r="B1012" s="38" t="s">
        <v>817</v>
      </c>
      <c r="C1012" s="43"/>
      <c r="D1012" s="43"/>
      <c r="E1012" s="44"/>
      <c r="F1012" s="42">
        <f t="shared" si="30"/>
        <v>0</v>
      </c>
      <c r="G1012" s="42">
        <f t="shared" si="31"/>
        <v>0</v>
      </c>
      <c r="H1012" s="44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</row>
    <row r="1013" spans="1:20" ht="15">
      <c r="A1013" s="37">
        <v>2150899</v>
      </c>
      <c r="B1013" s="38" t="s">
        <v>818</v>
      </c>
      <c r="C1013" s="43"/>
      <c r="D1013" s="43"/>
      <c r="E1013" s="44"/>
      <c r="F1013" s="42">
        <f t="shared" si="30"/>
        <v>0</v>
      </c>
      <c r="G1013" s="42">
        <f t="shared" si="31"/>
        <v>0</v>
      </c>
      <c r="H1013" s="44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</row>
    <row r="1014" spans="1:20" ht="15">
      <c r="A1014" s="37">
        <v>21599</v>
      </c>
      <c r="B1014" s="38" t="s">
        <v>819</v>
      </c>
      <c r="C1014" s="39">
        <f>SUM(C1015,C1016,C1017,C1018,C1019)</f>
        <v>0</v>
      </c>
      <c r="D1014" s="39">
        <f>SUM(D1015,D1016,D1017,D1018,D1019)</f>
        <v>297</v>
      </c>
      <c r="E1014" s="39">
        <f>SUM(E1015,E1016,E1017,E1018,E1019)</f>
        <v>0</v>
      </c>
      <c r="F1014" s="42">
        <f t="shared" si="30"/>
        <v>0</v>
      </c>
      <c r="G1014" s="42">
        <f t="shared" si="31"/>
        <v>0</v>
      </c>
      <c r="H1014" s="41">
        <f>SUM(H1015,H1016,H1017,H1018,H1019)</f>
        <v>0</v>
      </c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</row>
    <row r="1015" spans="1:20" ht="15">
      <c r="A1015" s="37">
        <v>2159901</v>
      </c>
      <c r="B1015" s="38" t="s">
        <v>820</v>
      </c>
      <c r="C1015" s="43"/>
      <c r="D1015" s="43"/>
      <c r="E1015" s="43"/>
      <c r="F1015" s="42">
        <f t="shared" si="30"/>
        <v>0</v>
      </c>
      <c r="G1015" s="42">
        <f t="shared" si="31"/>
        <v>0</v>
      </c>
      <c r="H1015" s="44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</row>
    <row r="1016" spans="1:20" ht="15">
      <c r="A1016" s="37">
        <v>2159904</v>
      </c>
      <c r="B1016" s="38" t="s">
        <v>821</v>
      </c>
      <c r="C1016" s="43"/>
      <c r="D1016" s="43"/>
      <c r="E1016" s="44"/>
      <c r="F1016" s="42">
        <f t="shared" si="30"/>
        <v>0</v>
      </c>
      <c r="G1016" s="42">
        <f t="shared" si="31"/>
        <v>0</v>
      </c>
      <c r="H1016" s="44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</row>
    <row r="1017" spans="1:20" ht="15">
      <c r="A1017" s="37">
        <v>2159905</v>
      </c>
      <c r="B1017" s="38" t="s">
        <v>822</v>
      </c>
      <c r="C1017" s="43"/>
      <c r="D1017" s="43"/>
      <c r="E1017" s="44"/>
      <c r="F1017" s="42">
        <f t="shared" si="30"/>
        <v>0</v>
      </c>
      <c r="G1017" s="42">
        <f t="shared" si="31"/>
        <v>0</v>
      </c>
      <c r="H1017" s="44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</row>
    <row r="1018" spans="1:20" ht="15">
      <c r="A1018" s="37">
        <v>2159906</v>
      </c>
      <c r="B1018" s="38" t="s">
        <v>823</v>
      </c>
      <c r="C1018" s="43"/>
      <c r="D1018" s="43"/>
      <c r="E1018" s="44"/>
      <c r="F1018" s="42">
        <f t="shared" si="30"/>
        <v>0</v>
      </c>
      <c r="G1018" s="42">
        <f t="shared" si="31"/>
        <v>0</v>
      </c>
      <c r="H1018" s="44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</row>
    <row r="1019" spans="1:20" ht="15">
      <c r="A1019" s="37">
        <v>2159999</v>
      </c>
      <c r="B1019" s="38" t="s">
        <v>824</v>
      </c>
      <c r="C1019" s="43"/>
      <c r="D1019" s="43">
        <v>297</v>
      </c>
      <c r="E1019" s="44"/>
      <c r="F1019" s="42">
        <f t="shared" si="30"/>
        <v>0</v>
      </c>
      <c r="G1019" s="42">
        <f t="shared" si="31"/>
        <v>0</v>
      </c>
      <c r="H1019" s="44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</row>
    <row r="1020" spans="1:20" ht="15">
      <c r="A1020" s="37">
        <v>216</v>
      </c>
      <c r="B1020" s="38" t="s">
        <v>825</v>
      </c>
      <c r="C1020" s="39">
        <f>SUM(C1021,C1031,C1037)</f>
        <v>776</v>
      </c>
      <c r="D1020" s="39">
        <f>SUM(D1021,D1031,D1037)</f>
        <v>2562</v>
      </c>
      <c r="E1020" s="39">
        <f>SUM(E1021,E1031,E1037)</f>
        <v>690.1800000000001</v>
      </c>
      <c r="F1020" s="42">
        <f t="shared" si="30"/>
        <v>0.8894072164948454</v>
      </c>
      <c r="G1020" s="42">
        <f t="shared" si="31"/>
        <v>0.26939110070257616</v>
      </c>
      <c r="H1020" s="41">
        <f>SUM(H1021,H1031,H1037)</f>
        <v>690.1800000000001</v>
      </c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</row>
    <row r="1021" spans="1:20" ht="15">
      <c r="A1021" s="37">
        <v>21602</v>
      </c>
      <c r="B1021" s="38" t="s">
        <v>826</v>
      </c>
      <c r="C1021" s="39">
        <f>SUM(C1022,C1023,C1024,C1025,C1026,C1027,C1028,C1029,C1030)</f>
        <v>776</v>
      </c>
      <c r="D1021" s="39">
        <f>SUM(D1022,D1023,D1024,D1025,D1026,D1027,D1028,D1029,D1030)</f>
        <v>1891</v>
      </c>
      <c r="E1021" s="39">
        <f>SUM(E1022,E1023,E1024,E1025,E1026,E1027,E1028,E1029,E1030)</f>
        <v>690.1800000000001</v>
      </c>
      <c r="F1021" s="42">
        <f t="shared" si="30"/>
        <v>0.8894072164948454</v>
      </c>
      <c r="G1021" s="42">
        <f t="shared" si="31"/>
        <v>0.364981491274458</v>
      </c>
      <c r="H1021" s="41">
        <f>SUM(H1022,H1023,H1024,H1025,H1026,H1027,H1028,H1029,H1030)</f>
        <v>690.1800000000001</v>
      </c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</row>
    <row r="1022" spans="1:20" ht="15">
      <c r="A1022" s="37">
        <v>2160201</v>
      </c>
      <c r="B1022" s="38" t="s">
        <v>47</v>
      </c>
      <c r="C1022" s="43">
        <v>150</v>
      </c>
      <c r="D1022" s="43"/>
      <c r="E1022" s="43">
        <v>106.89</v>
      </c>
      <c r="F1022" s="42">
        <f t="shared" si="30"/>
        <v>0.7126</v>
      </c>
      <c r="G1022" s="42">
        <f t="shared" si="31"/>
        <v>0</v>
      </c>
      <c r="H1022" s="44">
        <v>106.89</v>
      </c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</row>
    <row r="1023" spans="1:20" ht="15">
      <c r="A1023" s="37">
        <v>2160202</v>
      </c>
      <c r="B1023" s="38" t="s">
        <v>48</v>
      </c>
      <c r="C1023" s="43"/>
      <c r="D1023" s="43"/>
      <c r="E1023" s="44">
        <v>152.92</v>
      </c>
      <c r="F1023" s="42">
        <f t="shared" si="30"/>
        <v>0</v>
      </c>
      <c r="G1023" s="42">
        <f t="shared" si="31"/>
        <v>0</v>
      </c>
      <c r="H1023" s="44">
        <v>152.92</v>
      </c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</row>
    <row r="1024" spans="1:20" ht="15">
      <c r="A1024" s="37">
        <v>2160203</v>
      </c>
      <c r="B1024" s="38" t="s">
        <v>49</v>
      </c>
      <c r="C1024" s="43"/>
      <c r="D1024" s="43"/>
      <c r="E1024" s="44"/>
      <c r="F1024" s="42">
        <f t="shared" si="30"/>
        <v>0</v>
      </c>
      <c r="G1024" s="42">
        <f t="shared" si="31"/>
        <v>0</v>
      </c>
      <c r="H1024" s="44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</row>
    <row r="1025" spans="1:20" ht="15">
      <c r="A1025" s="37">
        <v>2160216</v>
      </c>
      <c r="B1025" s="38" t="s">
        <v>827</v>
      </c>
      <c r="C1025" s="43"/>
      <c r="D1025" s="43"/>
      <c r="E1025" s="44"/>
      <c r="F1025" s="42">
        <f t="shared" si="30"/>
        <v>0</v>
      </c>
      <c r="G1025" s="42">
        <f t="shared" si="31"/>
        <v>0</v>
      </c>
      <c r="H1025" s="44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</row>
    <row r="1026" spans="1:20" ht="15">
      <c r="A1026" s="37">
        <v>2160217</v>
      </c>
      <c r="B1026" s="38" t="s">
        <v>828</v>
      </c>
      <c r="C1026" s="43"/>
      <c r="D1026" s="43"/>
      <c r="E1026" s="44"/>
      <c r="F1026" s="42">
        <f t="shared" si="30"/>
        <v>0</v>
      </c>
      <c r="G1026" s="42">
        <f t="shared" si="31"/>
        <v>0</v>
      </c>
      <c r="H1026" s="44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</row>
    <row r="1027" spans="1:20" ht="15">
      <c r="A1027" s="37">
        <v>2160218</v>
      </c>
      <c r="B1027" s="38" t="s">
        <v>829</v>
      </c>
      <c r="C1027" s="43"/>
      <c r="D1027" s="43"/>
      <c r="E1027" s="44"/>
      <c r="F1027" s="42">
        <f t="shared" si="30"/>
        <v>0</v>
      </c>
      <c r="G1027" s="42">
        <f t="shared" si="31"/>
        <v>0</v>
      </c>
      <c r="H1027" s="44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</row>
    <row r="1028" spans="1:20" ht="15">
      <c r="A1028" s="37">
        <v>2160219</v>
      </c>
      <c r="B1028" s="38" t="s">
        <v>830</v>
      </c>
      <c r="C1028" s="43"/>
      <c r="D1028" s="43"/>
      <c r="E1028" s="44"/>
      <c r="F1028" s="42">
        <f t="shared" si="30"/>
        <v>0</v>
      </c>
      <c r="G1028" s="42">
        <f t="shared" si="31"/>
        <v>0</v>
      </c>
      <c r="H1028" s="44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</row>
    <row r="1029" spans="1:20" ht="15">
      <c r="A1029" s="37">
        <v>2160250</v>
      </c>
      <c r="B1029" s="38" t="s">
        <v>56</v>
      </c>
      <c r="C1029" s="43">
        <v>626</v>
      </c>
      <c r="D1029" s="43">
        <v>1853</v>
      </c>
      <c r="E1029" s="44">
        <v>430.37</v>
      </c>
      <c r="F1029" s="42">
        <f t="shared" si="30"/>
        <v>0.6874920127795527</v>
      </c>
      <c r="G1029" s="42">
        <f t="shared" si="31"/>
        <v>0.23225580140313007</v>
      </c>
      <c r="H1029" s="44">
        <v>430.37</v>
      </c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</row>
    <row r="1030" spans="1:20" ht="15">
      <c r="A1030" s="37">
        <v>2160299</v>
      </c>
      <c r="B1030" s="38" t="s">
        <v>831</v>
      </c>
      <c r="C1030" s="43"/>
      <c r="D1030" s="43">
        <v>38</v>
      </c>
      <c r="E1030" s="44"/>
      <c r="F1030" s="42">
        <f aca="true" t="shared" si="32" ref="F1030:F1093">_xlfn.IFERROR(E1030/C1030,0)</f>
        <v>0</v>
      </c>
      <c r="G1030" s="42">
        <f aca="true" t="shared" si="33" ref="G1030:G1093">_xlfn.IFERROR(E1030/D1030,0)</f>
        <v>0</v>
      </c>
      <c r="H1030" s="44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</row>
    <row r="1031" spans="1:20" ht="15">
      <c r="A1031" s="37">
        <v>21606</v>
      </c>
      <c r="B1031" s="38" t="s">
        <v>832</v>
      </c>
      <c r="C1031" s="39">
        <f>SUM(C1032,C1033,C1034,C1035,C1036)</f>
        <v>0</v>
      </c>
      <c r="D1031" s="39">
        <f>SUM(D1032,D1033,D1034,D1035,D1036)</f>
        <v>671</v>
      </c>
      <c r="E1031" s="39">
        <f>SUM(E1032,E1033,E1034,E1035,E1036)</f>
        <v>0</v>
      </c>
      <c r="F1031" s="42">
        <f t="shared" si="32"/>
        <v>0</v>
      </c>
      <c r="G1031" s="42">
        <f t="shared" si="33"/>
        <v>0</v>
      </c>
      <c r="H1031" s="41">
        <f>SUM(H1032,H1033,H1034,H1035,H1036)</f>
        <v>0</v>
      </c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</row>
    <row r="1032" spans="1:20" ht="15">
      <c r="A1032" s="37">
        <v>2160601</v>
      </c>
      <c r="B1032" s="38" t="s">
        <v>47</v>
      </c>
      <c r="C1032" s="43"/>
      <c r="D1032" s="43"/>
      <c r="E1032" s="43"/>
      <c r="F1032" s="42">
        <f t="shared" si="32"/>
        <v>0</v>
      </c>
      <c r="G1032" s="42">
        <f t="shared" si="33"/>
        <v>0</v>
      </c>
      <c r="H1032" s="44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</row>
    <row r="1033" spans="1:20" ht="15">
      <c r="A1033" s="37">
        <v>2160602</v>
      </c>
      <c r="B1033" s="38" t="s">
        <v>48</v>
      </c>
      <c r="C1033" s="43"/>
      <c r="D1033" s="43"/>
      <c r="E1033" s="44"/>
      <c r="F1033" s="42">
        <f t="shared" si="32"/>
        <v>0</v>
      </c>
      <c r="G1033" s="42">
        <f t="shared" si="33"/>
        <v>0</v>
      </c>
      <c r="H1033" s="44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</row>
    <row r="1034" spans="1:20" ht="15">
      <c r="A1034" s="37">
        <v>2160603</v>
      </c>
      <c r="B1034" s="38" t="s">
        <v>49</v>
      </c>
      <c r="C1034" s="43"/>
      <c r="D1034" s="43"/>
      <c r="E1034" s="44"/>
      <c r="F1034" s="42">
        <f t="shared" si="32"/>
        <v>0</v>
      </c>
      <c r="G1034" s="42">
        <f t="shared" si="33"/>
        <v>0</v>
      </c>
      <c r="H1034" s="44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</row>
    <row r="1035" spans="1:20" ht="15">
      <c r="A1035" s="37">
        <v>2160607</v>
      </c>
      <c r="B1035" s="38" t="s">
        <v>833</v>
      </c>
      <c r="C1035" s="43"/>
      <c r="D1035" s="43"/>
      <c r="E1035" s="44"/>
      <c r="F1035" s="42">
        <f t="shared" si="32"/>
        <v>0</v>
      </c>
      <c r="G1035" s="42">
        <f t="shared" si="33"/>
        <v>0</v>
      </c>
      <c r="H1035" s="44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</row>
    <row r="1036" spans="1:20" ht="15">
      <c r="A1036" s="37">
        <v>2160699</v>
      </c>
      <c r="B1036" s="38" t="s">
        <v>834</v>
      </c>
      <c r="C1036" s="43"/>
      <c r="D1036" s="43">
        <v>671</v>
      </c>
      <c r="E1036" s="44"/>
      <c r="F1036" s="42">
        <f t="shared" si="32"/>
        <v>0</v>
      </c>
      <c r="G1036" s="42">
        <f t="shared" si="33"/>
        <v>0</v>
      </c>
      <c r="H1036" s="44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</row>
    <row r="1037" spans="1:20" ht="15">
      <c r="A1037" s="37">
        <v>21699</v>
      </c>
      <c r="B1037" s="38" t="s">
        <v>835</v>
      </c>
      <c r="C1037" s="39">
        <f>SUM(C1038,C1039)</f>
        <v>0</v>
      </c>
      <c r="D1037" s="39">
        <f>SUM(D1038,D1039)</f>
        <v>0</v>
      </c>
      <c r="E1037" s="39">
        <f>SUM(E1038,E1039)</f>
        <v>0</v>
      </c>
      <c r="F1037" s="42">
        <f t="shared" si="32"/>
        <v>0</v>
      </c>
      <c r="G1037" s="42">
        <f t="shared" si="33"/>
        <v>0</v>
      </c>
      <c r="H1037" s="41">
        <f>SUM(H1038,H1039)</f>
        <v>0</v>
      </c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</row>
    <row r="1038" spans="1:20" ht="15">
      <c r="A1038" s="37">
        <v>2169901</v>
      </c>
      <c r="B1038" s="38" t="s">
        <v>836</v>
      </c>
      <c r="C1038" s="43"/>
      <c r="D1038" s="43"/>
      <c r="E1038" s="43"/>
      <c r="F1038" s="42">
        <f t="shared" si="32"/>
        <v>0</v>
      </c>
      <c r="G1038" s="42">
        <f t="shared" si="33"/>
        <v>0</v>
      </c>
      <c r="H1038" s="44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</row>
    <row r="1039" spans="1:20" ht="15">
      <c r="A1039" s="37">
        <v>2169999</v>
      </c>
      <c r="B1039" s="38" t="s">
        <v>837</v>
      </c>
      <c r="C1039" s="43"/>
      <c r="D1039" s="43"/>
      <c r="E1039" s="43"/>
      <c r="F1039" s="42">
        <f t="shared" si="32"/>
        <v>0</v>
      </c>
      <c r="G1039" s="42">
        <f t="shared" si="33"/>
        <v>0</v>
      </c>
      <c r="H1039" s="44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</row>
    <row r="1040" spans="1:20" ht="15">
      <c r="A1040" s="37">
        <v>217</v>
      </c>
      <c r="B1040" s="38" t="s">
        <v>838</v>
      </c>
      <c r="C1040" s="39">
        <f>SUM(C1041,C1048,C1058,C1064,C1067)</f>
        <v>0</v>
      </c>
      <c r="D1040" s="39">
        <f>SUM(D1041,D1048,D1058,D1064,D1067)</f>
        <v>0</v>
      </c>
      <c r="E1040" s="39">
        <f>SUM(E1041,E1048,E1058,E1064,E1067)</f>
        <v>0</v>
      </c>
      <c r="F1040" s="42">
        <f t="shared" si="32"/>
        <v>0</v>
      </c>
      <c r="G1040" s="42">
        <f t="shared" si="33"/>
        <v>0</v>
      </c>
      <c r="H1040" s="41">
        <f>SUM(H1041,H1048,H1058,H1064,H1067)</f>
        <v>0</v>
      </c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</row>
    <row r="1041" spans="1:20" ht="15">
      <c r="A1041" s="37">
        <v>21701</v>
      </c>
      <c r="B1041" s="38" t="s">
        <v>839</v>
      </c>
      <c r="C1041" s="39">
        <f>SUM(C1042,C1043,C1044,C1045,C1046,C1047)</f>
        <v>0</v>
      </c>
      <c r="D1041" s="39">
        <f>SUM(D1042,D1043,D1044,D1045,D1046,D1047)</f>
        <v>0</v>
      </c>
      <c r="E1041" s="39">
        <f>SUM(E1042,E1043,E1044,E1045,E1046,E1047)</f>
        <v>0</v>
      </c>
      <c r="F1041" s="42">
        <f t="shared" si="32"/>
        <v>0</v>
      </c>
      <c r="G1041" s="42">
        <f t="shared" si="33"/>
        <v>0</v>
      </c>
      <c r="H1041" s="41">
        <f>SUM(H1042,H1043,H1044,H1045,H1046,H1047)</f>
        <v>0</v>
      </c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</row>
    <row r="1042" spans="1:20" ht="15">
      <c r="A1042" s="37">
        <v>2170101</v>
      </c>
      <c r="B1042" s="38" t="s">
        <v>47</v>
      </c>
      <c r="C1042" s="43"/>
      <c r="D1042" s="43"/>
      <c r="E1042" s="43"/>
      <c r="F1042" s="42">
        <f t="shared" si="32"/>
        <v>0</v>
      </c>
      <c r="G1042" s="42">
        <f t="shared" si="33"/>
        <v>0</v>
      </c>
      <c r="H1042" s="44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</row>
    <row r="1043" spans="1:20" ht="15">
      <c r="A1043" s="37">
        <v>2170102</v>
      </c>
      <c r="B1043" s="38" t="s">
        <v>48</v>
      </c>
      <c r="C1043" s="43"/>
      <c r="D1043" s="43"/>
      <c r="E1043" s="44"/>
      <c r="F1043" s="42">
        <f t="shared" si="32"/>
        <v>0</v>
      </c>
      <c r="G1043" s="42">
        <f t="shared" si="33"/>
        <v>0</v>
      </c>
      <c r="H1043" s="44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</row>
    <row r="1044" spans="1:20" ht="15">
      <c r="A1044" s="37">
        <v>2170103</v>
      </c>
      <c r="B1044" s="38" t="s">
        <v>49</v>
      </c>
      <c r="C1044" s="43"/>
      <c r="D1044" s="43"/>
      <c r="E1044" s="44"/>
      <c r="F1044" s="42">
        <f t="shared" si="32"/>
        <v>0</v>
      </c>
      <c r="G1044" s="42">
        <f t="shared" si="33"/>
        <v>0</v>
      </c>
      <c r="H1044" s="44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</row>
    <row r="1045" spans="1:20" ht="15">
      <c r="A1045" s="37">
        <v>2170104</v>
      </c>
      <c r="B1045" s="38" t="s">
        <v>840</v>
      </c>
      <c r="C1045" s="43"/>
      <c r="D1045" s="43"/>
      <c r="E1045" s="44"/>
      <c r="F1045" s="42">
        <f t="shared" si="32"/>
        <v>0</v>
      </c>
      <c r="G1045" s="42">
        <f t="shared" si="33"/>
        <v>0</v>
      </c>
      <c r="H1045" s="44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</row>
    <row r="1046" spans="1:20" ht="15">
      <c r="A1046" s="37">
        <v>2170150</v>
      </c>
      <c r="B1046" s="38" t="s">
        <v>56</v>
      </c>
      <c r="C1046" s="43"/>
      <c r="D1046" s="43"/>
      <c r="E1046" s="44"/>
      <c r="F1046" s="42">
        <f t="shared" si="32"/>
        <v>0</v>
      </c>
      <c r="G1046" s="42">
        <f t="shared" si="33"/>
        <v>0</v>
      </c>
      <c r="H1046" s="44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</row>
    <row r="1047" spans="1:20" ht="15">
      <c r="A1047" s="37">
        <v>2170199</v>
      </c>
      <c r="B1047" s="38" t="s">
        <v>841</v>
      </c>
      <c r="C1047" s="43"/>
      <c r="D1047" s="43"/>
      <c r="E1047" s="44"/>
      <c r="F1047" s="42">
        <f t="shared" si="32"/>
        <v>0</v>
      </c>
      <c r="G1047" s="42">
        <f t="shared" si="33"/>
        <v>0</v>
      </c>
      <c r="H1047" s="44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</row>
    <row r="1048" spans="1:20" ht="15">
      <c r="A1048" s="37">
        <v>21702</v>
      </c>
      <c r="B1048" s="38" t="s">
        <v>842</v>
      </c>
      <c r="C1048" s="39">
        <f>SUM(C1049,C1050,C1051,C1052,C1053,C1054,C1055,C1056,C1057)</f>
        <v>0</v>
      </c>
      <c r="D1048" s="39">
        <f>SUM(D1049,D1050,D1051,D1052,D1053,D1054,D1055,D1056,D1057)</f>
        <v>0</v>
      </c>
      <c r="E1048" s="39">
        <f>SUM(E1049,E1050,E1051,E1052,E1053,E1054,E1055,E1056,E1057)</f>
        <v>0</v>
      </c>
      <c r="F1048" s="42">
        <f t="shared" si="32"/>
        <v>0</v>
      </c>
      <c r="G1048" s="42">
        <f t="shared" si="33"/>
        <v>0</v>
      </c>
      <c r="H1048" s="41">
        <f>SUM(H1049,H1050,H1051,H1052,H1053,H1054,H1055,H1056,H1057)</f>
        <v>0</v>
      </c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</row>
    <row r="1049" spans="1:20" ht="15">
      <c r="A1049" s="37">
        <v>2170201</v>
      </c>
      <c r="B1049" s="38" t="s">
        <v>843</v>
      </c>
      <c r="C1049" s="43"/>
      <c r="D1049" s="43"/>
      <c r="E1049" s="43"/>
      <c r="F1049" s="42">
        <f t="shared" si="32"/>
        <v>0</v>
      </c>
      <c r="G1049" s="42">
        <f t="shared" si="33"/>
        <v>0</v>
      </c>
      <c r="H1049" s="44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</row>
    <row r="1050" spans="1:20" ht="15">
      <c r="A1050" s="37">
        <v>2170202</v>
      </c>
      <c r="B1050" s="38" t="s">
        <v>844</v>
      </c>
      <c r="C1050" s="43"/>
      <c r="D1050" s="43"/>
      <c r="E1050" s="44"/>
      <c r="F1050" s="42">
        <f t="shared" si="32"/>
        <v>0</v>
      </c>
      <c r="G1050" s="42">
        <f t="shared" si="33"/>
        <v>0</v>
      </c>
      <c r="H1050" s="44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</row>
    <row r="1051" spans="1:20" ht="15">
      <c r="A1051" s="37">
        <v>2170203</v>
      </c>
      <c r="B1051" s="38" t="s">
        <v>845</v>
      </c>
      <c r="C1051" s="43"/>
      <c r="D1051" s="43"/>
      <c r="E1051" s="44"/>
      <c r="F1051" s="42">
        <f t="shared" si="32"/>
        <v>0</v>
      </c>
      <c r="G1051" s="42">
        <f t="shared" si="33"/>
        <v>0</v>
      </c>
      <c r="H1051" s="44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</row>
    <row r="1052" spans="1:20" ht="15">
      <c r="A1052" s="37">
        <v>2170204</v>
      </c>
      <c r="B1052" s="38" t="s">
        <v>846</v>
      </c>
      <c r="C1052" s="43"/>
      <c r="D1052" s="43"/>
      <c r="E1052" s="44"/>
      <c r="F1052" s="42">
        <f t="shared" si="32"/>
        <v>0</v>
      </c>
      <c r="G1052" s="42">
        <f t="shared" si="33"/>
        <v>0</v>
      </c>
      <c r="H1052" s="44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</row>
    <row r="1053" spans="1:20" ht="15">
      <c r="A1053" s="37">
        <v>2170205</v>
      </c>
      <c r="B1053" s="38" t="s">
        <v>847</v>
      </c>
      <c r="C1053" s="43"/>
      <c r="D1053" s="43"/>
      <c r="E1053" s="44"/>
      <c r="F1053" s="42">
        <f t="shared" si="32"/>
        <v>0</v>
      </c>
      <c r="G1053" s="42">
        <f t="shared" si="33"/>
        <v>0</v>
      </c>
      <c r="H1053" s="44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</row>
    <row r="1054" spans="1:20" ht="15">
      <c r="A1054" s="37">
        <v>2170206</v>
      </c>
      <c r="B1054" s="38" t="s">
        <v>848</v>
      </c>
      <c r="C1054" s="43"/>
      <c r="D1054" s="43"/>
      <c r="E1054" s="44"/>
      <c r="F1054" s="42">
        <f t="shared" si="32"/>
        <v>0</v>
      </c>
      <c r="G1054" s="42">
        <f t="shared" si="33"/>
        <v>0</v>
      </c>
      <c r="H1054" s="44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</row>
    <row r="1055" spans="1:20" ht="15">
      <c r="A1055" s="37">
        <v>2170207</v>
      </c>
      <c r="B1055" s="38" t="s">
        <v>849</v>
      </c>
      <c r="C1055" s="43"/>
      <c r="D1055" s="43"/>
      <c r="E1055" s="44"/>
      <c r="F1055" s="42">
        <f t="shared" si="32"/>
        <v>0</v>
      </c>
      <c r="G1055" s="42">
        <f t="shared" si="33"/>
        <v>0</v>
      </c>
      <c r="H1055" s="44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</row>
    <row r="1056" spans="1:20" ht="15">
      <c r="A1056" s="37">
        <v>2170208</v>
      </c>
      <c r="B1056" s="38" t="s">
        <v>850</v>
      </c>
      <c r="C1056" s="43"/>
      <c r="D1056" s="43"/>
      <c r="E1056" s="44"/>
      <c r="F1056" s="42">
        <f t="shared" si="32"/>
        <v>0</v>
      </c>
      <c r="G1056" s="42">
        <f t="shared" si="33"/>
        <v>0</v>
      </c>
      <c r="H1056" s="44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</row>
    <row r="1057" spans="1:20" ht="15">
      <c r="A1057" s="37">
        <v>2170299</v>
      </c>
      <c r="B1057" s="38" t="s">
        <v>851</v>
      </c>
      <c r="C1057" s="43"/>
      <c r="D1057" s="43"/>
      <c r="E1057" s="44"/>
      <c r="F1057" s="42">
        <f t="shared" si="32"/>
        <v>0</v>
      </c>
      <c r="G1057" s="42">
        <f t="shared" si="33"/>
        <v>0</v>
      </c>
      <c r="H1057" s="44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</row>
    <row r="1058" spans="1:20" ht="15">
      <c r="A1058" s="37">
        <v>21703</v>
      </c>
      <c r="B1058" s="38" t="s">
        <v>852</v>
      </c>
      <c r="C1058" s="39">
        <f>SUM(C1059,C1060,C1061,C1062,C1063)</f>
        <v>0</v>
      </c>
      <c r="D1058" s="39">
        <f>SUM(D1059,D1060,D1061,D1062,D1063)</f>
        <v>0</v>
      </c>
      <c r="E1058" s="39">
        <f>SUM(E1059,E1060,E1061,E1062,E1063)</f>
        <v>0</v>
      </c>
      <c r="F1058" s="42">
        <f t="shared" si="32"/>
        <v>0</v>
      </c>
      <c r="G1058" s="42">
        <f t="shared" si="33"/>
        <v>0</v>
      </c>
      <c r="H1058" s="41">
        <f>SUM(H1059,H1060,H1061,H1062,H1063)</f>
        <v>0</v>
      </c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</row>
    <row r="1059" spans="1:20" ht="15">
      <c r="A1059" s="37">
        <v>2170301</v>
      </c>
      <c r="B1059" s="38" t="s">
        <v>853</v>
      </c>
      <c r="C1059" s="43"/>
      <c r="D1059" s="43"/>
      <c r="E1059" s="43"/>
      <c r="F1059" s="42">
        <f t="shared" si="32"/>
        <v>0</v>
      </c>
      <c r="G1059" s="42">
        <f t="shared" si="33"/>
        <v>0</v>
      </c>
      <c r="H1059" s="44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</row>
    <row r="1060" spans="1:20" ht="15">
      <c r="A1060" s="37">
        <v>2170302</v>
      </c>
      <c r="B1060" s="38" t="s">
        <v>854</v>
      </c>
      <c r="C1060" s="43"/>
      <c r="D1060" s="43"/>
      <c r="E1060" s="44"/>
      <c r="F1060" s="42">
        <f t="shared" si="32"/>
        <v>0</v>
      </c>
      <c r="G1060" s="42">
        <f t="shared" si="33"/>
        <v>0</v>
      </c>
      <c r="H1060" s="44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</row>
    <row r="1061" spans="1:20" ht="15">
      <c r="A1061" s="37">
        <v>2170303</v>
      </c>
      <c r="B1061" s="38" t="s">
        <v>855</v>
      </c>
      <c r="C1061" s="43"/>
      <c r="D1061" s="43"/>
      <c r="E1061" s="44"/>
      <c r="F1061" s="42">
        <f t="shared" si="32"/>
        <v>0</v>
      </c>
      <c r="G1061" s="42">
        <f t="shared" si="33"/>
        <v>0</v>
      </c>
      <c r="H1061" s="44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</row>
    <row r="1062" spans="1:20" ht="15">
      <c r="A1062" s="37">
        <v>2170304</v>
      </c>
      <c r="B1062" s="38" t="s">
        <v>856</v>
      </c>
      <c r="C1062" s="43"/>
      <c r="D1062" s="43"/>
      <c r="E1062" s="44"/>
      <c r="F1062" s="42">
        <f t="shared" si="32"/>
        <v>0</v>
      </c>
      <c r="G1062" s="42">
        <f t="shared" si="33"/>
        <v>0</v>
      </c>
      <c r="H1062" s="44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</row>
    <row r="1063" spans="1:20" ht="15">
      <c r="A1063" s="37">
        <v>2170399</v>
      </c>
      <c r="B1063" s="38" t="s">
        <v>857</v>
      </c>
      <c r="C1063" s="43"/>
      <c r="D1063" s="43"/>
      <c r="E1063" s="44"/>
      <c r="F1063" s="42">
        <f t="shared" si="32"/>
        <v>0</v>
      </c>
      <c r="G1063" s="42">
        <f t="shared" si="33"/>
        <v>0</v>
      </c>
      <c r="H1063" s="44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</row>
    <row r="1064" spans="1:20" ht="15">
      <c r="A1064" s="37">
        <v>21704</v>
      </c>
      <c r="B1064" s="38" t="s">
        <v>858</v>
      </c>
      <c r="C1064" s="39">
        <f>SUM(C1065,C1066)</f>
        <v>0</v>
      </c>
      <c r="D1064" s="39">
        <f>SUM(D1065,D1066)</f>
        <v>0</v>
      </c>
      <c r="E1064" s="39">
        <f>SUM(E1065,E1066)</f>
        <v>0</v>
      </c>
      <c r="F1064" s="42">
        <f t="shared" si="32"/>
        <v>0</v>
      </c>
      <c r="G1064" s="42">
        <f t="shared" si="33"/>
        <v>0</v>
      </c>
      <c r="H1064" s="41">
        <f>SUM(H1065,H1066)</f>
        <v>0</v>
      </c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</row>
    <row r="1065" spans="1:20" ht="15">
      <c r="A1065" s="37">
        <v>2170401</v>
      </c>
      <c r="B1065" s="38" t="s">
        <v>859</v>
      </c>
      <c r="C1065" s="43"/>
      <c r="D1065" s="43"/>
      <c r="E1065" s="43"/>
      <c r="F1065" s="42">
        <f t="shared" si="32"/>
        <v>0</v>
      </c>
      <c r="G1065" s="42">
        <f t="shared" si="33"/>
        <v>0</v>
      </c>
      <c r="H1065" s="44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</row>
    <row r="1066" spans="1:20" ht="15">
      <c r="A1066" s="37">
        <v>2170499</v>
      </c>
      <c r="B1066" s="38" t="s">
        <v>860</v>
      </c>
      <c r="C1066" s="43"/>
      <c r="D1066" s="43"/>
      <c r="E1066" s="43"/>
      <c r="F1066" s="42">
        <f t="shared" si="32"/>
        <v>0</v>
      </c>
      <c r="G1066" s="42">
        <f t="shared" si="33"/>
        <v>0</v>
      </c>
      <c r="H1066" s="44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</row>
    <row r="1067" spans="1:20" ht="15">
      <c r="A1067" s="37">
        <v>21799</v>
      </c>
      <c r="B1067" s="38" t="s">
        <v>861</v>
      </c>
      <c r="C1067" s="39">
        <f>SUM(C1068,C1069)</f>
        <v>0</v>
      </c>
      <c r="D1067" s="39">
        <f>SUM(D1068,D1069)</f>
        <v>0</v>
      </c>
      <c r="E1067" s="39">
        <f>SUM(E1068,E1069)</f>
        <v>0</v>
      </c>
      <c r="F1067" s="42">
        <f t="shared" si="32"/>
        <v>0</v>
      </c>
      <c r="G1067" s="42">
        <f t="shared" si="33"/>
        <v>0</v>
      </c>
      <c r="H1067" s="41">
        <f>SUM(H1068,H1069)</f>
        <v>0</v>
      </c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</row>
    <row r="1068" spans="1:20" ht="15">
      <c r="A1068" s="37">
        <v>2179902</v>
      </c>
      <c r="B1068" s="38" t="s">
        <v>862</v>
      </c>
      <c r="C1068" s="43"/>
      <c r="D1068" s="43"/>
      <c r="E1068" s="43"/>
      <c r="F1068" s="42">
        <f t="shared" si="32"/>
        <v>0</v>
      </c>
      <c r="G1068" s="42">
        <f t="shared" si="33"/>
        <v>0</v>
      </c>
      <c r="H1068" s="44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</row>
    <row r="1069" spans="1:20" ht="15">
      <c r="A1069" s="37">
        <v>2179999</v>
      </c>
      <c r="B1069" s="38" t="s">
        <v>863</v>
      </c>
      <c r="C1069" s="43"/>
      <c r="D1069" s="43"/>
      <c r="E1069" s="43"/>
      <c r="F1069" s="42">
        <f t="shared" si="32"/>
        <v>0</v>
      </c>
      <c r="G1069" s="42">
        <f t="shared" si="33"/>
        <v>0</v>
      </c>
      <c r="H1069" s="44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</row>
    <row r="1070" spans="1:20" ht="15">
      <c r="A1070" s="37">
        <v>219</v>
      </c>
      <c r="B1070" s="38" t="s">
        <v>864</v>
      </c>
      <c r="C1070" s="39">
        <f>SUM(C1071,C1072,C1073,C1074,C1075,C1076,C1077,C1078,C1079)</f>
        <v>0</v>
      </c>
      <c r="D1070" s="39">
        <f>SUM(D1071,D1072,D1073,D1074,D1075,D1076,D1077,D1078,D1079)</f>
        <v>0</v>
      </c>
      <c r="E1070" s="39">
        <f>SUM(E1071,E1072,E1073,E1074,E1075,E1076,E1077,E1078,E1079)</f>
        <v>0</v>
      </c>
      <c r="F1070" s="42">
        <f t="shared" si="32"/>
        <v>0</v>
      </c>
      <c r="G1070" s="42">
        <f t="shared" si="33"/>
        <v>0</v>
      </c>
      <c r="H1070" s="41">
        <f>SUM(H1071,H1072,H1073,H1074,H1075,H1076,H1077,H1078,H1079)</f>
        <v>0</v>
      </c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</row>
    <row r="1071" spans="1:20" ht="15">
      <c r="A1071" s="37">
        <v>21901</v>
      </c>
      <c r="B1071" s="38" t="s">
        <v>865</v>
      </c>
      <c r="C1071" s="43"/>
      <c r="D1071" s="43"/>
      <c r="E1071" s="43"/>
      <c r="F1071" s="42">
        <f t="shared" si="32"/>
        <v>0</v>
      </c>
      <c r="G1071" s="42">
        <f t="shared" si="33"/>
        <v>0</v>
      </c>
      <c r="H1071" s="44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</row>
    <row r="1072" spans="1:20" ht="15">
      <c r="A1072" s="37">
        <v>21902</v>
      </c>
      <c r="B1072" s="38" t="s">
        <v>866</v>
      </c>
      <c r="C1072" s="43"/>
      <c r="D1072" s="43"/>
      <c r="E1072" s="44"/>
      <c r="F1072" s="42">
        <f t="shared" si="32"/>
        <v>0</v>
      </c>
      <c r="G1072" s="42">
        <f t="shared" si="33"/>
        <v>0</v>
      </c>
      <c r="H1072" s="44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</row>
    <row r="1073" spans="1:20" ht="15">
      <c r="A1073" s="37">
        <v>21903</v>
      </c>
      <c r="B1073" s="38" t="s">
        <v>867</v>
      </c>
      <c r="C1073" s="43"/>
      <c r="D1073" s="43"/>
      <c r="E1073" s="44"/>
      <c r="F1073" s="42">
        <f t="shared" si="32"/>
        <v>0</v>
      </c>
      <c r="G1073" s="42">
        <f t="shared" si="33"/>
        <v>0</v>
      </c>
      <c r="H1073" s="44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</row>
    <row r="1074" spans="1:20" ht="15">
      <c r="A1074" s="37">
        <v>21904</v>
      </c>
      <c r="B1074" s="38" t="s">
        <v>868</v>
      </c>
      <c r="C1074" s="43"/>
      <c r="D1074" s="43"/>
      <c r="E1074" s="44"/>
      <c r="F1074" s="42">
        <f t="shared" si="32"/>
        <v>0</v>
      </c>
      <c r="G1074" s="42">
        <f t="shared" si="33"/>
        <v>0</v>
      </c>
      <c r="H1074" s="44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</row>
    <row r="1075" spans="1:20" ht="15">
      <c r="A1075" s="37">
        <v>21905</v>
      </c>
      <c r="B1075" s="38" t="s">
        <v>869</v>
      </c>
      <c r="C1075" s="43"/>
      <c r="D1075" s="43"/>
      <c r="E1075" s="44"/>
      <c r="F1075" s="42">
        <f t="shared" si="32"/>
        <v>0</v>
      </c>
      <c r="G1075" s="42">
        <f t="shared" si="33"/>
        <v>0</v>
      </c>
      <c r="H1075" s="44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</row>
    <row r="1076" spans="1:20" ht="15">
      <c r="A1076" s="37">
        <v>21906</v>
      </c>
      <c r="B1076" s="38" t="s">
        <v>630</v>
      </c>
      <c r="C1076" s="43"/>
      <c r="D1076" s="43"/>
      <c r="E1076" s="44"/>
      <c r="F1076" s="42">
        <f t="shared" si="32"/>
        <v>0</v>
      </c>
      <c r="G1076" s="42">
        <f t="shared" si="33"/>
        <v>0</v>
      </c>
      <c r="H1076" s="44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</row>
    <row r="1077" spans="1:20" ht="15">
      <c r="A1077" s="37">
        <v>21907</v>
      </c>
      <c r="B1077" s="38" t="s">
        <v>870</v>
      </c>
      <c r="C1077" s="43"/>
      <c r="D1077" s="43"/>
      <c r="E1077" s="44"/>
      <c r="F1077" s="42">
        <f t="shared" si="32"/>
        <v>0</v>
      </c>
      <c r="G1077" s="42">
        <f t="shared" si="33"/>
        <v>0</v>
      </c>
      <c r="H1077" s="44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</row>
    <row r="1078" spans="1:20" ht="15">
      <c r="A1078" s="37">
        <v>21908</v>
      </c>
      <c r="B1078" s="38" t="s">
        <v>871</v>
      </c>
      <c r="C1078" s="43"/>
      <c r="D1078" s="43"/>
      <c r="E1078" s="44"/>
      <c r="F1078" s="42">
        <f t="shared" si="32"/>
        <v>0</v>
      </c>
      <c r="G1078" s="42">
        <f t="shared" si="33"/>
        <v>0</v>
      </c>
      <c r="H1078" s="44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</row>
    <row r="1079" spans="1:20" ht="15">
      <c r="A1079" s="37">
        <v>21999</v>
      </c>
      <c r="B1079" s="38" t="s">
        <v>872</v>
      </c>
      <c r="C1079" s="43"/>
      <c r="D1079" s="43"/>
      <c r="E1079" s="44"/>
      <c r="F1079" s="42">
        <f t="shared" si="32"/>
        <v>0</v>
      </c>
      <c r="G1079" s="42">
        <f t="shared" si="33"/>
        <v>0</v>
      </c>
      <c r="H1079" s="44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</row>
    <row r="1080" spans="1:20" ht="15">
      <c r="A1080" s="37">
        <v>220</v>
      </c>
      <c r="B1080" s="38" t="s">
        <v>873</v>
      </c>
      <c r="C1080" s="39">
        <f>SUM(C1081,C1108,C1123)</f>
        <v>3238</v>
      </c>
      <c r="D1080" s="39">
        <f>SUM(D1081,D1108,D1123)</f>
        <v>3187</v>
      </c>
      <c r="E1080" s="39">
        <f>SUM(E1081,E1108,E1123)</f>
        <v>2716.08</v>
      </c>
      <c r="F1080" s="42">
        <f t="shared" si="32"/>
        <v>0.8388140827671402</v>
      </c>
      <c r="G1080" s="42">
        <f t="shared" si="33"/>
        <v>0.8522372136805774</v>
      </c>
      <c r="H1080" s="41">
        <f>SUM(H1081,H1108,H1123)</f>
        <v>2716.08</v>
      </c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</row>
    <row r="1081" spans="1:20" ht="15">
      <c r="A1081" s="37">
        <v>22001</v>
      </c>
      <c r="B1081" s="38" t="s">
        <v>874</v>
      </c>
      <c r="C1081" s="39">
        <f>SUM(C1082,C1083,C1084,C1085,C1086,C1087,C1088,C1089,C1090,C1091,C1092,C1093,C1094,C1095,C1096,C1097,C1098,C1099,C1100,C1101,C1102,C1103,C1104,C1105,C1106,C1107)</f>
        <v>3238</v>
      </c>
      <c r="D1081" s="39">
        <f>SUM(D1082,D1083,D1084,D1085,D1086,D1087,D1088,D1089,D1090,D1091,D1092,D1093,D1094,D1095,D1096,D1097,D1098,D1099,D1100,D1101,D1102,D1103,D1104,D1105,D1106,D1107)</f>
        <v>3187</v>
      </c>
      <c r="E1081" s="39">
        <f>SUM(E1082,E1083,E1084,E1085,E1086,E1087,E1088,E1089,E1090,E1091,E1092,E1093,E1094,E1095,E1096,E1097,E1098,E1099,E1100,E1101,E1102,E1103,E1104,E1105,E1106,E1107)</f>
        <v>2716.08</v>
      </c>
      <c r="F1081" s="42">
        <f t="shared" si="32"/>
        <v>0.8388140827671402</v>
      </c>
      <c r="G1081" s="42">
        <f t="shared" si="33"/>
        <v>0.8522372136805774</v>
      </c>
      <c r="H1081" s="41">
        <f>SUM(H1082,H1083,H1084,H1085,H1086,H1087,H1088,H1089,H1090,H1091,H1092,H1093,H1094,H1095,H1096,H1097,H1098,H1099,H1100,H1101,H1102,H1103,H1104,H1105,H1106,H1107)</f>
        <v>2716.08</v>
      </c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</row>
    <row r="1082" spans="1:20" ht="15">
      <c r="A1082" s="37">
        <v>2200101</v>
      </c>
      <c r="B1082" s="38" t="s">
        <v>47</v>
      </c>
      <c r="C1082" s="43">
        <v>303</v>
      </c>
      <c r="D1082" s="43">
        <v>411</v>
      </c>
      <c r="E1082" s="43">
        <v>168.6</v>
      </c>
      <c r="F1082" s="42">
        <f t="shared" si="32"/>
        <v>0.5564356435643564</v>
      </c>
      <c r="G1082" s="42">
        <f t="shared" si="33"/>
        <v>0.41021897810218977</v>
      </c>
      <c r="H1082" s="44">
        <v>168.6</v>
      </c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</row>
    <row r="1083" spans="1:20" ht="15">
      <c r="A1083" s="37">
        <v>2200102</v>
      </c>
      <c r="B1083" s="38" t="s">
        <v>48</v>
      </c>
      <c r="C1083" s="43"/>
      <c r="D1083" s="43"/>
      <c r="E1083" s="44">
        <v>150.09</v>
      </c>
      <c r="F1083" s="42">
        <f t="shared" si="32"/>
        <v>0</v>
      </c>
      <c r="G1083" s="42">
        <f t="shared" si="33"/>
        <v>0</v>
      </c>
      <c r="H1083" s="44">
        <v>150.09</v>
      </c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</row>
    <row r="1084" spans="1:20" ht="15">
      <c r="A1084" s="37">
        <v>2200103</v>
      </c>
      <c r="B1084" s="38" t="s">
        <v>49</v>
      </c>
      <c r="C1084" s="43"/>
      <c r="D1084" s="43"/>
      <c r="E1084" s="44"/>
      <c r="F1084" s="42">
        <f t="shared" si="32"/>
        <v>0</v>
      </c>
      <c r="G1084" s="42">
        <f t="shared" si="33"/>
        <v>0</v>
      </c>
      <c r="H1084" s="44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</row>
    <row r="1085" spans="1:20" ht="15">
      <c r="A1085" s="37">
        <v>2200104</v>
      </c>
      <c r="B1085" s="38" t="s">
        <v>875</v>
      </c>
      <c r="C1085" s="43"/>
      <c r="D1085" s="43"/>
      <c r="E1085" s="44"/>
      <c r="F1085" s="42">
        <f t="shared" si="32"/>
        <v>0</v>
      </c>
      <c r="G1085" s="42">
        <f t="shared" si="33"/>
        <v>0</v>
      </c>
      <c r="H1085" s="44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</row>
    <row r="1086" spans="1:20" ht="15">
      <c r="A1086" s="37">
        <v>2200106</v>
      </c>
      <c r="B1086" s="38" t="s">
        <v>876</v>
      </c>
      <c r="C1086" s="43"/>
      <c r="D1086" s="43">
        <v>34</v>
      </c>
      <c r="E1086" s="44"/>
      <c r="F1086" s="42">
        <f t="shared" si="32"/>
        <v>0</v>
      </c>
      <c r="G1086" s="42">
        <f t="shared" si="33"/>
        <v>0</v>
      </c>
      <c r="H1086" s="44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</row>
    <row r="1087" spans="1:20" ht="15">
      <c r="A1087" s="37">
        <v>2200107</v>
      </c>
      <c r="B1087" s="38" t="s">
        <v>877</v>
      </c>
      <c r="C1087" s="43"/>
      <c r="D1087" s="43"/>
      <c r="E1087" s="44"/>
      <c r="F1087" s="42">
        <f t="shared" si="32"/>
        <v>0</v>
      </c>
      <c r="G1087" s="42">
        <f t="shared" si="33"/>
        <v>0</v>
      </c>
      <c r="H1087" s="44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</row>
    <row r="1088" spans="1:20" ht="15">
      <c r="A1088" s="37">
        <v>2200108</v>
      </c>
      <c r="B1088" s="38" t="s">
        <v>878</v>
      </c>
      <c r="C1088" s="43"/>
      <c r="D1088" s="43"/>
      <c r="E1088" s="44"/>
      <c r="F1088" s="42">
        <f t="shared" si="32"/>
        <v>0</v>
      </c>
      <c r="G1088" s="42">
        <f t="shared" si="33"/>
        <v>0</v>
      </c>
      <c r="H1088" s="44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</row>
    <row r="1089" spans="1:20" ht="15">
      <c r="A1089" s="37">
        <v>2200109</v>
      </c>
      <c r="B1089" s="38" t="s">
        <v>879</v>
      </c>
      <c r="C1089" s="43"/>
      <c r="D1089" s="43"/>
      <c r="E1089" s="44"/>
      <c r="F1089" s="42">
        <f t="shared" si="32"/>
        <v>0</v>
      </c>
      <c r="G1089" s="42">
        <f t="shared" si="33"/>
        <v>0</v>
      </c>
      <c r="H1089" s="44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</row>
    <row r="1090" spans="1:20" ht="15">
      <c r="A1090" s="37">
        <v>2200112</v>
      </c>
      <c r="B1090" s="38" t="s">
        <v>880</v>
      </c>
      <c r="C1090" s="43"/>
      <c r="D1090" s="43"/>
      <c r="E1090" s="44"/>
      <c r="F1090" s="42">
        <f t="shared" si="32"/>
        <v>0</v>
      </c>
      <c r="G1090" s="42">
        <f t="shared" si="33"/>
        <v>0</v>
      </c>
      <c r="H1090" s="44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</row>
    <row r="1091" spans="1:20" ht="15">
      <c r="A1091" s="37">
        <v>2200113</v>
      </c>
      <c r="B1091" s="38" t="s">
        <v>881</v>
      </c>
      <c r="C1091" s="43"/>
      <c r="D1091" s="43"/>
      <c r="E1091" s="44"/>
      <c r="F1091" s="42">
        <f t="shared" si="32"/>
        <v>0</v>
      </c>
      <c r="G1091" s="42">
        <f t="shared" si="33"/>
        <v>0</v>
      </c>
      <c r="H1091" s="44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</row>
    <row r="1092" spans="1:20" ht="15">
      <c r="A1092" s="37">
        <v>2200114</v>
      </c>
      <c r="B1092" s="38" t="s">
        <v>882</v>
      </c>
      <c r="C1092" s="43"/>
      <c r="D1092" s="43"/>
      <c r="E1092" s="44"/>
      <c r="F1092" s="42">
        <f t="shared" si="32"/>
        <v>0</v>
      </c>
      <c r="G1092" s="42">
        <f t="shared" si="33"/>
        <v>0</v>
      </c>
      <c r="H1092" s="44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</row>
    <row r="1093" spans="1:20" ht="15">
      <c r="A1093" s="37">
        <v>2200115</v>
      </c>
      <c r="B1093" s="38" t="s">
        <v>883</v>
      </c>
      <c r="C1093" s="43"/>
      <c r="D1093" s="43"/>
      <c r="E1093" s="44"/>
      <c r="F1093" s="42">
        <f t="shared" si="32"/>
        <v>0</v>
      </c>
      <c r="G1093" s="42">
        <f t="shared" si="33"/>
        <v>0</v>
      </c>
      <c r="H1093" s="44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</row>
    <row r="1094" spans="1:20" ht="15">
      <c r="A1094" s="37">
        <v>2200116</v>
      </c>
      <c r="B1094" s="38" t="s">
        <v>884</v>
      </c>
      <c r="C1094" s="43"/>
      <c r="D1094" s="43"/>
      <c r="E1094" s="44"/>
      <c r="F1094" s="42">
        <f aca="true" t="shared" si="34" ref="F1094:F1157">_xlfn.IFERROR(E1094/C1094,0)</f>
        <v>0</v>
      </c>
      <c r="G1094" s="42">
        <f aca="true" t="shared" si="35" ref="G1094:G1157">_xlfn.IFERROR(E1094/D1094,0)</f>
        <v>0</v>
      </c>
      <c r="H1094" s="44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</row>
    <row r="1095" spans="1:20" ht="15">
      <c r="A1095" s="37">
        <v>2200119</v>
      </c>
      <c r="B1095" s="38" t="s">
        <v>885</v>
      </c>
      <c r="C1095" s="43"/>
      <c r="D1095" s="43"/>
      <c r="E1095" s="44"/>
      <c r="F1095" s="42">
        <f t="shared" si="34"/>
        <v>0</v>
      </c>
      <c r="G1095" s="42">
        <f t="shared" si="35"/>
        <v>0</v>
      </c>
      <c r="H1095" s="44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</row>
    <row r="1096" spans="1:20" ht="15">
      <c r="A1096" s="37">
        <v>2200120</v>
      </c>
      <c r="B1096" s="38" t="s">
        <v>886</v>
      </c>
      <c r="C1096" s="43"/>
      <c r="D1096" s="43"/>
      <c r="E1096" s="44"/>
      <c r="F1096" s="42">
        <f t="shared" si="34"/>
        <v>0</v>
      </c>
      <c r="G1096" s="42">
        <f t="shared" si="35"/>
        <v>0</v>
      </c>
      <c r="H1096" s="44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</row>
    <row r="1097" spans="1:20" ht="15">
      <c r="A1097" s="37">
        <v>2200121</v>
      </c>
      <c r="B1097" s="38" t="s">
        <v>887</v>
      </c>
      <c r="C1097" s="43"/>
      <c r="D1097" s="43"/>
      <c r="E1097" s="44"/>
      <c r="F1097" s="42">
        <f t="shared" si="34"/>
        <v>0</v>
      </c>
      <c r="G1097" s="42">
        <f t="shared" si="35"/>
        <v>0</v>
      </c>
      <c r="H1097" s="44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</row>
    <row r="1098" spans="1:20" ht="15">
      <c r="A1098" s="37">
        <v>2200122</v>
      </c>
      <c r="B1098" s="38" t="s">
        <v>888</v>
      </c>
      <c r="C1098" s="43"/>
      <c r="D1098" s="43"/>
      <c r="E1098" s="44"/>
      <c r="F1098" s="42">
        <f t="shared" si="34"/>
        <v>0</v>
      </c>
      <c r="G1098" s="42">
        <f t="shared" si="35"/>
        <v>0</v>
      </c>
      <c r="H1098" s="44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</row>
    <row r="1099" spans="1:20" ht="15">
      <c r="A1099" s="37">
        <v>2200123</v>
      </c>
      <c r="B1099" s="38" t="s">
        <v>889</v>
      </c>
      <c r="C1099" s="43"/>
      <c r="D1099" s="43"/>
      <c r="E1099" s="44"/>
      <c r="F1099" s="42">
        <f t="shared" si="34"/>
        <v>0</v>
      </c>
      <c r="G1099" s="42">
        <f t="shared" si="35"/>
        <v>0</v>
      </c>
      <c r="H1099" s="44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</row>
    <row r="1100" spans="1:20" ht="15">
      <c r="A1100" s="37">
        <v>2200124</v>
      </c>
      <c r="B1100" s="38" t="s">
        <v>890</v>
      </c>
      <c r="C1100" s="43"/>
      <c r="D1100" s="43"/>
      <c r="E1100" s="44"/>
      <c r="F1100" s="42">
        <f t="shared" si="34"/>
        <v>0</v>
      </c>
      <c r="G1100" s="42">
        <f t="shared" si="35"/>
        <v>0</v>
      </c>
      <c r="H1100" s="44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</row>
    <row r="1101" spans="1:20" ht="15">
      <c r="A1101" s="37">
        <v>2200125</v>
      </c>
      <c r="B1101" s="38" t="s">
        <v>891</v>
      </c>
      <c r="C1101" s="43"/>
      <c r="D1101" s="43"/>
      <c r="E1101" s="44"/>
      <c r="F1101" s="42">
        <f t="shared" si="34"/>
        <v>0</v>
      </c>
      <c r="G1101" s="42">
        <f t="shared" si="35"/>
        <v>0</v>
      </c>
      <c r="H1101" s="44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</row>
    <row r="1102" spans="1:20" ht="15">
      <c r="A1102" s="37">
        <v>2200126</v>
      </c>
      <c r="B1102" s="38" t="s">
        <v>892</v>
      </c>
      <c r="C1102" s="43"/>
      <c r="D1102" s="43"/>
      <c r="E1102" s="44"/>
      <c r="F1102" s="42">
        <f t="shared" si="34"/>
        <v>0</v>
      </c>
      <c r="G1102" s="42">
        <f t="shared" si="35"/>
        <v>0</v>
      </c>
      <c r="H1102" s="44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</row>
    <row r="1103" spans="1:20" ht="15">
      <c r="A1103" s="37">
        <v>2200127</v>
      </c>
      <c r="B1103" s="38" t="s">
        <v>893</v>
      </c>
      <c r="C1103" s="43"/>
      <c r="D1103" s="43"/>
      <c r="E1103" s="44"/>
      <c r="F1103" s="42">
        <f t="shared" si="34"/>
        <v>0</v>
      </c>
      <c r="G1103" s="42">
        <f t="shared" si="35"/>
        <v>0</v>
      </c>
      <c r="H1103" s="44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</row>
    <row r="1104" spans="1:20" ht="15">
      <c r="A1104" s="37">
        <v>2200128</v>
      </c>
      <c r="B1104" s="38" t="s">
        <v>894</v>
      </c>
      <c r="C1104" s="43"/>
      <c r="D1104" s="43"/>
      <c r="E1104" s="44"/>
      <c r="F1104" s="42">
        <f t="shared" si="34"/>
        <v>0</v>
      </c>
      <c r="G1104" s="42">
        <f t="shared" si="35"/>
        <v>0</v>
      </c>
      <c r="H1104" s="44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</row>
    <row r="1105" spans="1:20" ht="15">
      <c r="A1105" s="37">
        <v>2200129</v>
      </c>
      <c r="B1105" s="38" t="s">
        <v>895</v>
      </c>
      <c r="C1105" s="43"/>
      <c r="D1105" s="43"/>
      <c r="E1105" s="44"/>
      <c r="F1105" s="42">
        <f t="shared" si="34"/>
        <v>0</v>
      </c>
      <c r="G1105" s="42">
        <f t="shared" si="35"/>
        <v>0</v>
      </c>
      <c r="H1105" s="44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</row>
    <row r="1106" spans="1:20" ht="15">
      <c r="A1106" s="37">
        <v>2200150</v>
      </c>
      <c r="B1106" s="38" t="s">
        <v>56</v>
      </c>
      <c r="C1106" s="43">
        <v>2860</v>
      </c>
      <c r="D1106" s="43">
        <v>2742</v>
      </c>
      <c r="E1106" s="44">
        <v>2397.39</v>
      </c>
      <c r="F1106" s="42">
        <f t="shared" si="34"/>
        <v>0.8382482517482517</v>
      </c>
      <c r="G1106" s="42">
        <f t="shared" si="35"/>
        <v>0.8743216630196936</v>
      </c>
      <c r="H1106" s="44">
        <v>2397.39</v>
      </c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</row>
    <row r="1107" spans="1:20" ht="15">
      <c r="A1107" s="37">
        <v>2200199</v>
      </c>
      <c r="B1107" s="38" t="s">
        <v>896</v>
      </c>
      <c r="C1107" s="43">
        <v>75</v>
      </c>
      <c r="D1107" s="43"/>
      <c r="E1107" s="44"/>
      <c r="F1107" s="42">
        <f t="shared" si="34"/>
        <v>0</v>
      </c>
      <c r="G1107" s="42">
        <f t="shared" si="35"/>
        <v>0</v>
      </c>
      <c r="H1107" s="44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</row>
    <row r="1108" spans="1:20" ht="15">
      <c r="A1108" s="37">
        <v>22005</v>
      </c>
      <c r="B1108" s="38" t="s">
        <v>897</v>
      </c>
      <c r="C1108" s="39">
        <f>SUM(C1109,C1110,C1111,C1112,C1113,C1114,C1115,C1116,C1117,C1118,C1119,C1120,C1121,C1122)</f>
        <v>0</v>
      </c>
      <c r="D1108" s="39">
        <f>SUM(D1109,D1110,D1111,D1112,D1113,D1114,D1115,D1116,D1117,D1118,D1119,D1120,D1121,D1122)</f>
        <v>0</v>
      </c>
      <c r="E1108" s="39">
        <f>SUM(E1109,E1110,E1111,E1112,E1113,E1114,E1115,E1116,E1117,E1118,E1119,E1120,E1121,E1122)</f>
        <v>0</v>
      </c>
      <c r="F1108" s="42">
        <f t="shared" si="34"/>
        <v>0</v>
      </c>
      <c r="G1108" s="42">
        <f t="shared" si="35"/>
        <v>0</v>
      </c>
      <c r="H1108" s="41">
        <f>SUM(H1109,H1110,H1111,H1112,H1113,H1114,H1115,H1116,H1117,H1118,H1119,H1120,H1121,H1122)</f>
        <v>0</v>
      </c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</row>
    <row r="1109" spans="1:20" ht="15">
      <c r="A1109" s="37">
        <v>2200501</v>
      </c>
      <c r="B1109" s="38" t="s">
        <v>47</v>
      </c>
      <c r="C1109" s="43"/>
      <c r="D1109" s="43"/>
      <c r="E1109" s="43"/>
      <c r="F1109" s="42">
        <f t="shared" si="34"/>
        <v>0</v>
      </c>
      <c r="G1109" s="42">
        <f t="shared" si="35"/>
        <v>0</v>
      </c>
      <c r="H1109" s="44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</row>
    <row r="1110" spans="1:20" ht="15">
      <c r="A1110" s="37">
        <v>2200502</v>
      </c>
      <c r="B1110" s="38" t="s">
        <v>48</v>
      </c>
      <c r="C1110" s="43"/>
      <c r="D1110" s="43"/>
      <c r="E1110" s="44"/>
      <c r="F1110" s="42">
        <f t="shared" si="34"/>
        <v>0</v>
      </c>
      <c r="G1110" s="42">
        <f t="shared" si="35"/>
        <v>0</v>
      </c>
      <c r="H1110" s="44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</row>
    <row r="1111" spans="1:20" ht="15">
      <c r="A1111" s="37">
        <v>2200503</v>
      </c>
      <c r="B1111" s="38" t="s">
        <v>49</v>
      </c>
      <c r="C1111" s="43"/>
      <c r="D1111" s="43"/>
      <c r="E1111" s="44"/>
      <c r="F1111" s="42">
        <f t="shared" si="34"/>
        <v>0</v>
      </c>
      <c r="G1111" s="42">
        <f t="shared" si="35"/>
        <v>0</v>
      </c>
      <c r="H1111" s="44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</row>
    <row r="1112" spans="1:20" ht="15">
      <c r="A1112" s="37">
        <v>2200504</v>
      </c>
      <c r="B1112" s="38" t="s">
        <v>898</v>
      </c>
      <c r="C1112" s="43"/>
      <c r="D1112" s="43"/>
      <c r="E1112" s="44"/>
      <c r="F1112" s="42">
        <f t="shared" si="34"/>
        <v>0</v>
      </c>
      <c r="G1112" s="42">
        <f t="shared" si="35"/>
        <v>0</v>
      </c>
      <c r="H1112" s="44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</row>
    <row r="1113" spans="1:20" ht="15">
      <c r="A1113" s="37">
        <v>2200506</v>
      </c>
      <c r="B1113" s="38" t="s">
        <v>899</v>
      </c>
      <c r="C1113" s="43"/>
      <c r="D1113" s="43"/>
      <c r="E1113" s="44"/>
      <c r="F1113" s="42">
        <f t="shared" si="34"/>
        <v>0</v>
      </c>
      <c r="G1113" s="42">
        <f t="shared" si="35"/>
        <v>0</v>
      </c>
      <c r="H1113" s="44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</row>
    <row r="1114" spans="1:20" ht="15">
      <c r="A1114" s="37">
        <v>2200507</v>
      </c>
      <c r="B1114" s="38" t="s">
        <v>900</v>
      </c>
      <c r="C1114" s="43"/>
      <c r="D1114" s="43"/>
      <c r="E1114" s="44"/>
      <c r="F1114" s="42">
        <f t="shared" si="34"/>
        <v>0</v>
      </c>
      <c r="G1114" s="42">
        <f t="shared" si="35"/>
        <v>0</v>
      </c>
      <c r="H1114" s="44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</row>
    <row r="1115" spans="1:20" ht="15">
      <c r="A1115" s="37">
        <v>2200508</v>
      </c>
      <c r="B1115" s="38" t="s">
        <v>901</v>
      </c>
      <c r="C1115" s="43"/>
      <c r="D1115" s="43"/>
      <c r="E1115" s="44"/>
      <c r="F1115" s="42">
        <f t="shared" si="34"/>
        <v>0</v>
      </c>
      <c r="G1115" s="42">
        <f t="shared" si="35"/>
        <v>0</v>
      </c>
      <c r="H1115" s="44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</row>
    <row r="1116" spans="1:20" ht="15">
      <c r="A1116" s="37">
        <v>2200509</v>
      </c>
      <c r="B1116" s="38" t="s">
        <v>902</v>
      </c>
      <c r="C1116" s="43"/>
      <c r="D1116" s="43"/>
      <c r="E1116" s="44"/>
      <c r="F1116" s="42">
        <f t="shared" si="34"/>
        <v>0</v>
      </c>
      <c r="G1116" s="42">
        <f t="shared" si="35"/>
        <v>0</v>
      </c>
      <c r="H1116" s="44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</row>
    <row r="1117" spans="1:20" ht="15">
      <c r="A1117" s="37">
        <v>2200510</v>
      </c>
      <c r="B1117" s="38" t="s">
        <v>903</v>
      </c>
      <c r="C1117" s="43"/>
      <c r="D1117" s="43"/>
      <c r="E1117" s="44"/>
      <c r="F1117" s="42">
        <f t="shared" si="34"/>
        <v>0</v>
      </c>
      <c r="G1117" s="42">
        <f t="shared" si="35"/>
        <v>0</v>
      </c>
      <c r="H1117" s="44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</row>
    <row r="1118" spans="1:20" ht="15">
      <c r="A1118" s="37">
        <v>2200511</v>
      </c>
      <c r="B1118" s="38" t="s">
        <v>904</v>
      </c>
      <c r="C1118" s="43"/>
      <c r="D1118" s="43"/>
      <c r="E1118" s="44"/>
      <c r="F1118" s="42">
        <f t="shared" si="34"/>
        <v>0</v>
      </c>
      <c r="G1118" s="42">
        <f t="shared" si="35"/>
        <v>0</v>
      </c>
      <c r="H1118" s="44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</row>
    <row r="1119" spans="1:20" ht="15">
      <c r="A1119" s="37">
        <v>2200512</v>
      </c>
      <c r="B1119" s="38" t="s">
        <v>905</v>
      </c>
      <c r="C1119" s="43"/>
      <c r="D1119" s="43"/>
      <c r="E1119" s="44"/>
      <c r="F1119" s="42">
        <f t="shared" si="34"/>
        <v>0</v>
      </c>
      <c r="G1119" s="42">
        <f t="shared" si="35"/>
        <v>0</v>
      </c>
      <c r="H1119" s="44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</row>
    <row r="1120" spans="1:20" ht="15">
      <c r="A1120" s="37">
        <v>2200513</v>
      </c>
      <c r="B1120" s="38" t="s">
        <v>906</v>
      </c>
      <c r="C1120" s="43"/>
      <c r="D1120" s="43"/>
      <c r="E1120" s="44"/>
      <c r="F1120" s="42">
        <f t="shared" si="34"/>
        <v>0</v>
      </c>
      <c r="G1120" s="42">
        <f t="shared" si="35"/>
        <v>0</v>
      </c>
      <c r="H1120" s="44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</row>
    <row r="1121" spans="1:20" ht="15">
      <c r="A1121" s="37">
        <v>2200514</v>
      </c>
      <c r="B1121" s="38" t="s">
        <v>907</v>
      </c>
      <c r="C1121" s="43"/>
      <c r="D1121" s="43"/>
      <c r="E1121" s="44"/>
      <c r="F1121" s="42">
        <f t="shared" si="34"/>
        <v>0</v>
      </c>
      <c r="G1121" s="42">
        <f t="shared" si="35"/>
        <v>0</v>
      </c>
      <c r="H1121" s="44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</row>
    <row r="1122" spans="1:20" ht="15">
      <c r="A1122" s="37">
        <v>2200599</v>
      </c>
      <c r="B1122" s="38" t="s">
        <v>908</v>
      </c>
      <c r="C1122" s="43"/>
      <c r="D1122" s="43"/>
      <c r="E1122" s="44"/>
      <c r="F1122" s="42">
        <f t="shared" si="34"/>
        <v>0</v>
      </c>
      <c r="G1122" s="42">
        <f t="shared" si="35"/>
        <v>0</v>
      </c>
      <c r="H1122" s="44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</row>
    <row r="1123" spans="1:20" ht="15">
      <c r="A1123" s="37">
        <v>22099</v>
      </c>
      <c r="B1123" s="38" t="s">
        <v>909</v>
      </c>
      <c r="C1123" s="43"/>
      <c r="D1123" s="43"/>
      <c r="E1123" s="44"/>
      <c r="F1123" s="42">
        <f t="shared" si="34"/>
        <v>0</v>
      </c>
      <c r="G1123" s="42">
        <f t="shared" si="35"/>
        <v>0</v>
      </c>
      <c r="H1123" s="44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</row>
    <row r="1124" spans="1:20" ht="15">
      <c r="A1124" s="37">
        <v>221</v>
      </c>
      <c r="B1124" s="38" t="s">
        <v>910</v>
      </c>
      <c r="C1124" s="39">
        <f>SUM(C1125,C1136,C1140)</f>
        <v>1537</v>
      </c>
      <c r="D1124" s="39">
        <f>SUM(D1125,D1136,D1140)</f>
        <v>2731</v>
      </c>
      <c r="E1124" s="39">
        <f>SUM(E1125,E1136,E1140)</f>
        <v>7725.41</v>
      </c>
      <c r="F1124" s="42">
        <f t="shared" si="34"/>
        <v>5.026291476903058</v>
      </c>
      <c r="G1124" s="42">
        <f t="shared" si="35"/>
        <v>2.8287843280849505</v>
      </c>
      <c r="H1124" s="41">
        <f>SUM(H1125,H1136,H1140)</f>
        <v>7725.41</v>
      </c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</row>
    <row r="1125" spans="1:20" ht="15">
      <c r="A1125" s="37">
        <v>22101</v>
      </c>
      <c r="B1125" s="38" t="s">
        <v>911</v>
      </c>
      <c r="C1125" s="39">
        <f>SUM(C1126,C1127,C1128,C1129,C1130,C1131,C1132,C1133,C1134,C1135)</f>
        <v>1537</v>
      </c>
      <c r="D1125" s="39">
        <f>SUM(D1126,D1127,D1128,D1129,D1130,D1131,D1132,D1133,D1134,D1135)</f>
        <v>2706</v>
      </c>
      <c r="E1125" s="39">
        <f>SUM(E1126,E1127,E1128,E1129,E1130,E1131,E1132,E1133,E1134,E1135)</f>
        <v>35</v>
      </c>
      <c r="F1125" s="42">
        <f t="shared" si="34"/>
        <v>0.02277163305139883</v>
      </c>
      <c r="G1125" s="42">
        <f t="shared" si="35"/>
        <v>0.012934220251293422</v>
      </c>
      <c r="H1125" s="41">
        <f>SUM(H1126,H1127,H1128,H1129,H1130,H1131,H1132,H1133,H1134,H1135)</f>
        <v>35</v>
      </c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</row>
    <row r="1126" spans="1:20" ht="15">
      <c r="A1126" s="37">
        <v>2210101</v>
      </c>
      <c r="B1126" s="38" t="s">
        <v>912</v>
      </c>
      <c r="C1126" s="43">
        <v>35</v>
      </c>
      <c r="D1126" s="43">
        <v>25</v>
      </c>
      <c r="E1126" s="43">
        <v>35</v>
      </c>
      <c r="F1126" s="42">
        <f t="shared" si="34"/>
        <v>1</v>
      </c>
      <c r="G1126" s="42">
        <f t="shared" si="35"/>
        <v>1.4</v>
      </c>
      <c r="H1126" s="44">
        <v>35</v>
      </c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</row>
    <row r="1127" spans="1:20" ht="15">
      <c r="A1127" s="37">
        <v>2210102</v>
      </c>
      <c r="B1127" s="38" t="s">
        <v>913</v>
      </c>
      <c r="C1127" s="43"/>
      <c r="D1127" s="43"/>
      <c r="E1127" s="44"/>
      <c r="F1127" s="42">
        <f t="shared" si="34"/>
        <v>0</v>
      </c>
      <c r="G1127" s="42">
        <f t="shared" si="35"/>
        <v>0</v>
      </c>
      <c r="H1127" s="44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</row>
    <row r="1128" spans="1:20" ht="15">
      <c r="A1128" s="37">
        <v>2210103</v>
      </c>
      <c r="B1128" s="38" t="s">
        <v>914</v>
      </c>
      <c r="C1128" s="43">
        <v>1259</v>
      </c>
      <c r="D1128" s="43"/>
      <c r="E1128" s="44"/>
      <c r="F1128" s="42">
        <f t="shared" si="34"/>
        <v>0</v>
      </c>
      <c r="G1128" s="42">
        <f t="shared" si="35"/>
        <v>0</v>
      </c>
      <c r="H1128" s="44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</row>
    <row r="1129" spans="1:20" ht="15">
      <c r="A1129" s="37">
        <v>2210104</v>
      </c>
      <c r="B1129" s="38" t="s">
        <v>915</v>
      </c>
      <c r="C1129" s="43"/>
      <c r="D1129" s="43"/>
      <c r="E1129" s="44"/>
      <c r="F1129" s="42">
        <f t="shared" si="34"/>
        <v>0</v>
      </c>
      <c r="G1129" s="42">
        <f t="shared" si="35"/>
        <v>0</v>
      </c>
      <c r="H1129" s="44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</row>
    <row r="1130" spans="1:20" ht="15">
      <c r="A1130" s="37">
        <v>2210105</v>
      </c>
      <c r="B1130" s="38" t="s">
        <v>916</v>
      </c>
      <c r="C1130" s="43">
        <v>243</v>
      </c>
      <c r="D1130" s="43">
        <v>889</v>
      </c>
      <c r="E1130" s="44"/>
      <c r="F1130" s="42">
        <f t="shared" si="34"/>
        <v>0</v>
      </c>
      <c r="G1130" s="42">
        <f t="shared" si="35"/>
        <v>0</v>
      </c>
      <c r="H1130" s="44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</row>
    <row r="1131" spans="1:20" ht="15">
      <c r="A1131" s="37">
        <v>2210106</v>
      </c>
      <c r="B1131" s="38" t="s">
        <v>917</v>
      </c>
      <c r="C1131" s="43"/>
      <c r="D1131" s="43"/>
      <c r="E1131" s="44"/>
      <c r="F1131" s="42">
        <f t="shared" si="34"/>
        <v>0</v>
      </c>
      <c r="G1131" s="42">
        <f t="shared" si="35"/>
        <v>0</v>
      </c>
      <c r="H1131" s="44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</row>
    <row r="1132" spans="1:20" ht="15">
      <c r="A1132" s="37">
        <v>2210107</v>
      </c>
      <c r="B1132" s="38" t="s">
        <v>918</v>
      </c>
      <c r="C1132" s="43"/>
      <c r="D1132" s="43">
        <v>45</v>
      </c>
      <c r="E1132" s="44"/>
      <c r="F1132" s="42">
        <f t="shared" si="34"/>
        <v>0</v>
      </c>
      <c r="G1132" s="42">
        <f t="shared" si="35"/>
        <v>0</v>
      </c>
      <c r="H1132" s="44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</row>
    <row r="1133" spans="1:20" ht="15">
      <c r="A1133" s="37">
        <v>2210108</v>
      </c>
      <c r="B1133" s="38" t="s">
        <v>919</v>
      </c>
      <c r="C1133" s="43"/>
      <c r="D1133" s="43">
        <v>1410</v>
      </c>
      <c r="E1133" s="44"/>
      <c r="F1133" s="42">
        <f t="shared" si="34"/>
        <v>0</v>
      </c>
      <c r="G1133" s="42">
        <f t="shared" si="35"/>
        <v>0</v>
      </c>
      <c r="H1133" s="44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</row>
    <row r="1134" spans="1:20" ht="15">
      <c r="A1134" s="37">
        <v>2210109</v>
      </c>
      <c r="B1134" s="38" t="s">
        <v>920</v>
      </c>
      <c r="C1134" s="43"/>
      <c r="D1134" s="43"/>
      <c r="E1134" s="44"/>
      <c r="F1134" s="42">
        <f t="shared" si="34"/>
        <v>0</v>
      </c>
      <c r="G1134" s="42">
        <f t="shared" si="35"/>
        <v>0</v>
      </c>
      <c r="H1134" s="44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</row>
    <row r="1135" spans="1:20" ht="15">
      <c r="A1135" s="37">
        <v>2210199</v>
      </c>
      <c r="B1135" s="38" t="s">
        <v>921</v>
      </c>
      <c r="C1135" s="43"/>
      <c r="D1135" s="43">
        <v>337</v>
      </c>
      <c r="E1135" s="44"/>
      <c r="F1135" s="42">
        <f t="shared" si="34"/>
        <v>0</v>
      </c>
      <c r="G1135" s="42">
        <f t="shared" si="35"/>
        <v>0</v>
      </c>
      <c r="H1135" s="44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</row>
    <row r="1136" spans="1:20" ht="15">
      <c r="A1136" s="37">
        <v>22102</v>
      </c>
      <c r="B1136" s="38" t="s">
        <v>922</v>
      </c>
      <c r="C1136" s="39">
        <f>SUM(C1137,C1138,C1139)</f>
        <v>0</v>
      </c>
      <c r="D1136" s="39">
        <f>SUM(D1137,D1138,D1139)</f>
        <v>25</v>
      </c>
      <c r="E1136" s="39">
        <f>SUM(E1137,E1138,E1139)</f>
        <v>7690.41</v>
      </c>
      <c r="F1136" s="42">
        <f t="shared" si="34"/>
        <v>0</v>
      </c>
      <c r="G1136" s="42">
        <f t="shared" si="35"/>
        <v>307.6164</v>
      </c>
      <c r="H1136" s="41">
        <f>SUM(H1137,H1138,H1139)</f>
        <v>7690.41</v>
      </c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</row>
    <row r="1137" spans="1:20" ht="15">
      <c r="A1137" s="37">
        <v>2210201</v>
      </c>
      <c r="B1137" s="38" t="s">
        <v>923</v>
      </c>
      <c r="C1137" s="43"/>
      <c r="D1137" s="43">
        <v>25</v>
      </c>
      <c r="E1137" s="43">
        <v>7690.41</v>
      </c>
      <c r="F1137" s="42">
        <f t="shared" si="34"/>
        <v>0</v>
      </c>
      <c r="G1137" s="42">
        <f t="shared" si="35"/>
        <v>307.6164</v>
      </c>
      <c r="H1137" s="44">
        <v>7690.41</v>
      </c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</row>
    <row r="1138" spans="1:20" ht="15">
      <c r="A1138" s="37">
        <v>2210202</v>
      </c>
      <c r="B1138" s="38" t="s">
        <v>924</v>
      </c>
      <c r="C1138" s="43"/>
      <c r="D1138" s="43"/>
      <c r="E1138" s="43"/>
      <c r="F1138" s="42">
        <f t="shared" si="34"/>
        <v>0</v>
      </c>
      <c r="G1138" s="42">
        <f t="shared" si="35"/>
        <v>0</v>
      </c>
      <c r="H1138" s="44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</row>
    <row r="1139" spans="1:20" ht="15">
      <c r="A1139" s="37">
        <v>2210203</v>
      </c>
      <c r="B1139" s="38" t="s">
        <v>925</v>
      </c>
      <c r="C1139" s="43"/>
      <c r="D1139" s="43"/>
      <c r="E1139" s="43"/>
      <c r="F1139" s="42">
        <f t="shared" si="34"/>
        <v>0</v>
      </c>
      <c r="G1139" s="42">
        <f t="shared" si="35"/>
        <v>0</v>
      </c>
      <c r="H1139" s="44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</row>
    <row r="1140" spans="1:20" ht="15">
      <c r="A1140" s="37">
        <v>22103</v>
      </c>
      <c r="B1140" s="38" t="s">
        <v>926</v>
      </c>
      <c r="C1140" s="39">
        <f>SUM(C1141,C1142,C1143)</f>
        <v>0</v>
      </c>
      <c r="D1140" s="39">
        <f>SUM(D1141,D1142,D1143)</f>
        <v>0</v>
      </c>
      <c r="E1140" s="39">
        <f>SUM(E1141,E1142,E1143)</f>
        <v>0</v>
      </c>
      <c r="F1140" s="42">
        <f t="shared" si="34"/>
        <v>0</v>
      </c>
      <c r="G1140" s="42">
        <f t="shared" si="35"/>
        <v>0</v>
      </c>
      <c r="H1140" s="41">
        <f>SUM(H1141,H1142,H1143)</f>
        <v>0</v>
      </c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</row>
    <row r="1141" spans="1:20" ht="15">
      <c r="A1141" s="37">
        <v>2210301</v>
      </c>
      <c r="B1141" s="38" t="s">
        <v>927</v>
      </c>
      <c r="C1141" s="43"/>
      <c r="D1141" s="43"/>
      <c r="E1141" s="43"/>
      <c r="F1141" s="42">
        <f t="shared" si="34"/>
        <v>0</v>
      </c>
      <c r="G1141" s="42">
        <f t="shared" si="35"/>
        <v>0</v>
      </c>
      <c r="H1141" s="44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</row>
    <row r="1142" spans="1:20" ht="15">
      <c r="A1142" s="37">
        <v>2210302</v>
      </c>
      <c r="B1142" s="38" t="s">
        <v>928</v>
      </c>
      <c r="C1142" s="43"/>
      <c r="D1142" s="43"/>
      <c r="E1142" s="43"/>
      <c r="F1142" s="42">
        <f t="shared" si="34"/>
        <v>0</v>
      </c>
      <c r="G1142" s="42">
        <f t="shared" si="35"/>
        <v>0</v>
      </c>
      <c r="H1142" s="44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</row>
    <row r="1143" spans="1:20" ht="15">
      <c r="A1143" s="37">
        <v>2210399</v>
      </c>
      <c r="B1143" s="38" t="s">
        <v>929</v>
      </c>
      <c r="C1143" s="43"/>
      <c r="D1143" s="43"/>
      <c r="E1143" s="43"/>
      <c r="F1143" s="42">
        <f t="shared" si="34"/>
        <v>0</v>
      </c>
      <c r="G1143" s="42">
        <f t="shared" si="35"/>
        <v>0</v>
      </c>
      <c r="H1143" s="44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</row>
    <row r="1144" spans="1:20" ht="15">
      <c r="A1144" s="37">
        <v>222</v>
      </c>
      <c r="B1144" s="38" t="s">
        <v>930</v>
      </c>
      <c r="C1144" s="39">
        <f>SUM(C1145,C1163,C1169,C1175)</f>
        <v>0</v>
      </c>
      <c r="D1144" s="39">
        <f>SUM(D1145,D1163,D1169,D1175)</f>
        <v>0</v>
      </c>
      <c r="E1144" s="39">
        <f>SUM(E1145,E1163,E1169,E1175)</f>
        <v>75</v>
      </c>
      <c r="F1144" s="42">
        <f t="shared" si="34"/>
        <v>0</v>
      </c>
      <c r="G1144" s="42">
        <f t="shared" si="35"/>
        <v>0</v>
      </c>
      <c r="H1144" s="41">
        <f>SUM(H1145,H1163,H1169,H1175)</f>
        <v>75</v>
      </c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</row>
    <row r="1145" spans="1:20" ht="15">
      <c r="A1145" s="37">
        <v>22201</v>
      </c>
      <c r="B1145" s="38" t="s">
        <v>931</v>
      </c>
      <c r="C1145" s="39">
        <f>SUM(C1146,C1147,C1148,C1149,C1150,C1151,C1152,C1153,C1154,C1155,C1156,C1157,C1158,C1159,C1160,C1161,C1162)</f>
        <v>0</v>
      </c>
      <c r="D1145" s="39">
        <f>SUM(D1146,D1147,D1148,D1149,D1150,D1151,D1152,D1153,D1154,D1155,D1156,D1157,D1158,D1159,D1160,D1161,D1162)</f>
        <v>0</v>
      </c>
      <c r="E1145" s="39">
        <f>SUM(E1146,E1147,E1148,E1149,E1150,E1151,E1152,E1153,E1154,E1155,E1156,E1157,E1158,E1159,E1160,E1161,E1162)</f>
        <v>75</v>
      </c>
      <c r="F1145" s="42">
        <f t="shared" si="34"/>
        <v>0</v>
      </c>
      <c r="G1145" s="42">
        <f t="shared" si="35"/>
        <v>0</v>
      </c>
      <c r="H1145" s="41">
        <f>SUM(H1146,H1147,H1148,H1149,H1150,H1151,H1152,H1153,H1154,H1155,H1156,H1157,H1158,H1159,H1160,H1161,H1162)</f>
        <v>75</v>
      </c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</row>
    <row r="1146" spans="1:20" ht="15">
      <c r="A1146" s="37">
        <v>2220101</v>
      </c>
      <c r="B1146" s="38" t="s">
        <v>47</v>
      </c>
      <c r="C1146" s="43"/>
      <c r="D1146" s="43"/>
      <c r="E1146" s="43"/>
      <c r="F1146" s="42">
        <f t="shared" si="34"/>
        <v>0</v>
      </c>
      <c r="G1146" s="42">
        <f t="shared" si="35"/>
        <v>0</v>
      </c>
      <c r="H1146" s="44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</row>
    <row r="1147" spans="1:20" ht="15">
      <c r="A1147" s="37">
        <v>2220102</v>
      </c>
      <c r="B1147" s="38" t="s">
        <v>48</v>
      </c>
      <c r="C1147" s="43"/>
      <c r="D1147" s="43"/>
      <c r="E1147" s="44">
        <v>75</v>
      </c>
      <c r="F1147" s="42">
        <f t="shared" si="34"/>
        <v>0</v>
      </c>
      <c r="G1147" s="42">
        <f t="shared" si="35"/>
        <v>0</v>
      </c>
      <c r="H1147" s="44">
        <v>75</v>
      </c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</row>
    <row r="1148" spans="1:20" ht="15">
      <c r="A1148" s="37">
        <v>2220103</v>
      </c>
      <c r="B1148" s="38" t="s">
        <v>49</v>
      </c>
      <c r="C1148" s="43"/>
      <c r="D1148" s="43"/>
      <c r="E1148" s="44"/>
      <c r="F1148" s="42">
        <f t="shared" si="34"/>
        <v>0</v>
      </c>
      <c r="G1148" s="42">
        <f t="shared" si="35"/>
        <v>0</v>
      </c>
      <c r="H1148" s="44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</row>
    <row r="1149" spans="1:20" ht="15">
      <c r="A1149" s="37">
        <v>2220104</v>
      </c>
      <c r="B1149" s="38" t="s">
        <v>932</v>
      </c>
      <c r="C1149" s="43"/>
      <c r="D1149" s="43"/>
      <c r="E1149" s="44"/>
      <c r="F1149" s="42">
        <f t="shared" si="34"/>
        <v>0</v>
      </c>
      <c r="G1149" s="42">
        <f t="shared" si="35"/>
        <v>0</v>
      </c>
      <c r="H1149" s="44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</row>
    <row r="1150" spans="1:20" ht="15">
      <c r="A1150" s="37">
        <v>2220105</v>
      </c>
      <c r="B1150" s="38" t="s">
        <v>933</v>
      </c>
      <c r="C1150" s="43"/>
      <c r="D1150" s="43"/>
      <c r="E1150" s="44"/>
      <c r="F1150" s="42">
        <f t="shared" si="34"/>
        <v>0</v>
      </c>
      <c r="G1150" s="42">
        <f t="shared" si="35"/>
        <v>0</v>
      </c>
      <c r="H1150" s="44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</row>
    <row r="1151" spans="1:20" ht="15">
      <c r="A1151" s="37">
        <v>2220106</v>
      </c>
      <c r="B1151" s="38" t="s">
        <v>934</v>
      </c>
      <c r="C1151" s="43"/>
      <c r="D1151" s="43"/>
      <c r="E1151" s="44"/>
      <c r="F1151" s="42">
        <f t="shared" si="34"/>
        <v>0</v>
      </c>
      <c r="G1151" s="42">
        <f t="shared" si="35"/>
        <v>0</v>
      </c>
      <c r="H1151" s="44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</row>
    <row r="1152" spans="1:20" ht="15">
      <c r="A1152" s="37">
        <v>2220107</v>
      </c>
      <c r="B1152" s="38" t="s">
        <v>935</v>
      </c>
      <c r="C1152" s="43"/>
      <c r="D1152" s="43"/>
      <c r="E1152" s="44"/>
      <c r="F1152" s="42">
        <f t="shared" si="34"/>
        <v>0</v>
      </c>
      <c r="G1152" s="42">
        <f t="shared" si="35"/>
        <v>0</v>
      </c>
      <c r="H1152" s="44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</row>
    <row r="1153" spans="1:20" ht="15">
      <c r="A1153" s="37">
        <v>2220112</v>
      </c>
      <c r="B1153" s="38" t="s">
        <v>936</v>
      </c>
      <c r="C1153" s="43"/>
      <c r="D1153" s="43"/>
      <c r="E1153" s="44"/>
      <c r="F1153" s="42">
        <f t="shared" si="34"/>
        <v>0</v>
      </c>
      <c r="G1153" s="42">
        <f t="shared" si="35"/>
        <v>0</v>
      </c>
      <c r="H1153" s="44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</row>
    <row r="1154" spans="1:20" ht="15">
      <c r="A1154" s="37">
        <v>2220113</v>
      </c>
      <c r="B1154" s="38" t="s">
        <v>937</v>
      </c>
      <c r="C1154" s="43"/>
      <c r="D1154" s="43"/>
      <c r="E1154" s="44"/>
      <c r="F1154" s="42">
        <f t="shared" si="34"/>
        <v>0</v>
      </c>
      <c r="G1154" s="42">
        <f t="shared" si="35"/>
        <v>0</v>
      </c>
      <c r="H1154" s="44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</row>
    <row r="1155" spans="1:20" ht="15">
      <c r="A1155" s="37">
        <v>2220114</v>
      </c>
      <c r="B1155" s="38" t="s">
        <v>938</v>
      </c>
      <c r="C1155" s="43"/>
      <c r="D1155" s="43"/>
      <c r="E1155" s="44"/>
      <c r="F1155" s="42">
        <f t="shared" si="34"/>
        <v>0</v>
      </c>
      <c r="G1155" s="42">
        <f t="shared" si="35"/>
        <v>0</v>
      </c>
      <c r="H1155" s="44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</row>
    <row r="1156" spans="1:20" ht="15">
      <c r="A1156" s="37">
        <v>2220115</v>
      </c>
      <c r="B1156" s="38" t="s">
        <v>939</v>
      </c>
      <c r="C1156" s="43"/>
      <c r="D1156" s="43"/>
      <c r="E1156" s="44"/>
      <c r="F1156" s="42">
        <f t="shared" si="34"/>
        <v>0</v>
      </c>
      <c r="G1156" s="42">
        <f t="shared" si="35"/>
        <v>0</v>
      </c>
      <c r="H1156" s="44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</row>
    <row r="1157" spans="1:20" ht="15">
      <c r="A1157" s="37">
        <v>2220118</v>
      </c>
      <c r="B1157" s="38" t="s">
        <v>940</v>
      </c>
      <c r="C1157" s="43"/>
      <c r="D1157" s="43"/>
      <c r="E1157" s="44"/>
      <c r="F1157" s="42">
        <f t="shared" si="34"/>
        <v>0</v>
      </c>
      <c r="G1157" s="42">
        <f t="shared" si="35"/>
        <v>0</v>
      </c>
      <c r="H1157" s="44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</row>
    <row r="1158" spans="1:20" ht="15">
      <c r="A1158" s="37">
        <v>2220119</v>
      </c>
      <c r="B1158" s="38" t="s">
        <v>941</v>
      </c>
      <c r="C1158" s="43"/>
      <c r="D1158" s="43"/>
      <c r="E1158" s="44"/>
      <c r="F1158" s="42">
        <f aca="true" t="shared" si="36" ref="F1158:F1221">_xlfn.IFERROR(E1158/C1158,0)</f>
        <v>0</v>
      </c>
      <c r="G1158" s="42">
        <f aca="true" t="shared" si="37" ref="G1158:G1221">_xlfn.IFERROR(E1158/D1158,0)</f>
        <v>0</v>
      </c>
      <c r="H1158" s="44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</row>
    <row r="1159" spans="1:20" ht="15">
      <c r="A1159" s="37">
        <v>2220120</v>
      </c>
      <c r="B1159" s="38" t="s">
        <v>942</v>
      </c>
      <c r="C1159" s="43"/>
      <c r="D1159" s="43"/>
      <c r="E1159" s="44"/>
      <c r="F1159" s="42">
        <f t="shared" si="36"/>
        <v>0</v>
      </c>
      <c r="G1159" s="42">
        <f t="shared" si="37"/>
        <v>0</v>
      </c>
      <c r="H1159" s="44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</row>
    <row r="1160" spans="1:20" ht="15">
      <c r="A1160" s="37">
        <v>2220121</v>
      </c>
      <c r="B1160" s="38" t="s">
        <v>943</v>
      </c>
      <c r="C1160" s="43"/>
      <c r="D1160" s="43"/>
      <c r="E1160" s="44"/>
      <c r="F1160" s="42">
        <f t="shared" si="36"/>
        <v>0</v>
      </c>
      <c r="G1160" s="42">
        <f t="shared" si="37"/>
        <v>0</v>
      </c>
      <c r="H1160" s="44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</row>
    <row r="1161" spans="1:20" ht="15">
      <c r="A1161" s="37">
        <v>2220150</v>
      </c>
      <c r="B1161" s="38" t="s">
        <v>56</v>
      </c>
      <c r="C1161" s="43"/>
      <c r="D1161" s="43"/>
      <c r="E1161" s="44"/>
      <c r="F1161" s="42">
        <f t="shared" si="36"/>
        <v>0</v>
      </c>
      <c r="G1161" s="42">
        <f t="shared" si="37"/>
        <v>0</v>
      </c>
      <c r="H1161" s="44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</row>
    <row r="1162" spans="1:20" ht="15">
      <c r="A1162" s="37">
        <v>2220199</v>
      </c>
      <c r="B1162" s="38" t="s">
        <v>944</v>
      </c>
      <c r="C1162" s="43"/>
      <c r="D1162" s="43"/>
      <c r="E1162" s="44"/>
      <c r="F1162" s="42">
        <f t="shared" si="36"/>
        <v>0</v>
      </c>
      <c r="G1162" s="42">
        <f t="shared" si="37"/>
        <v>0</v>
      </c>
      <c r="H1162" s="44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</row>
    <row r="1163" spans="1:20" ht="15">
      <c r="A1163" s="37">
        <v>22203</v>
      </c>
      <c r="B1163" s="38" t="s">
        <v>945</v>
      </c>
      <c r="C1163" s="39">
        <f>SUM(C1164,C1165,C1166,C1167,C1168)</f>
        <v>0</v>
      </c>
      <c r="D1163" s="39">
        <f>SUM(D1164,D1165,D1166,D1167,D1168)</f>
        <v>0</v>
      </c>
      <c r="E1163" s="39">
        <f>SUM(E1164,E1165,E1166,E1167,E1168)</f>
        <v>0</v>
      </c>
      <c r="F1163" s="42">
        <f t="shared" si="36"/>
        <v>0</v>
      </c>
      <c r="G1163" s="42">
        <f t="shared" si="37"/>
        <v>0</v>
      </c>
      <c r="H1163" s="41">
        <f>SUM(H1164,H1165,H1166,H1167,H1168)</f>
        <v>0</v>
      </c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</row>
    <row r="1164" spans="1:20" ht="15">
      <c r="A1164" s="37">
        <v>2220301</v>
      </c>
      <c r="B1164" s="38" t="s">
        <v>946</v>
      </c>
      <c r="C1164" s="43"/>
      <c r="D1164" s="43"/>
      <c r="E1164" s="43"/>
      <c r="F1164" s="42">
        <f t="shared" si="36"/>
        <v>0</v>
      </c>
      <c r="G1164" s="42">
        <f t="shared" si="37"/>
        <v>0</v>
      </c>
      <c r="H1164" s="44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</row>
    <row r="1165" spans="1:20" ht="15">
      <c r="A1165" s="37">
        <v>2220303</v>
      </c>
      <c r="B1165" s="38" t="s">
        <v>947</v>
      </c>
      <c r="C1165" s="43"/>
      <c r="D1165" s="43"/>
      <c r="E1165" s="44"/>
      <c r="F1165" s="42">
        <f t="shared" si="36"/>
        <v>0</v>
      </c>
      <c r="G1165" s="42">
        <f t="shared" si="37"/>
        <v>0</v>
      </c>
      <c r="H1165" s="44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</row>
    <row r="1166" spans="1:20" ht="15">
      <c r="A1166" s="37">
        <v>2220304</v>
      </c>
      <c r="B1166" s="38" t="s">
        <v>948</v>
      </c>
      <c r="C1166" s="43"/>
      <c r="D1166" s="43"/>
      <c r="E1166" s="44"/>
      <c r="F1166" s="42">
        <f t="shared" si="36"/>
        <v>0</v>
      </c>
      <c r="G1166" s="42">
        <f t="shared" si="37"/>
        <v>0</v>
      </c>
      <c r="H1166" s="44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</row>
    <row r="1167" spans="1:20" ht="15">
      <c r="A1167" s="37">
        <v>2220305</v>
      </c>
      <c r="B1167" s="38" t="s">
        <v>949</v>
      </c>
      <c r="C1167" s="43"/>
      <c r="D1167" s="43"/>
      <c r="E1167" s="44"/>
      <c r="F1167" s="42">
        <f t="shared" si="36"/>
        <v>0</v>
      </c>
      <c r="G1167" s="42">
        <f t="shared" si="37"/>
        <v>0</v>
      </c>
      <c r="H1167" s="44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</row>
    <row r="1168" spans="1:20" ht="15">
      <c r="A1168" s="37">
        <v>2220399</v>
      </c>
      <c r="B1168" s="38" t="s">
        <v>950</v>
      </c>
      <c r="C1168" s="43"/>
      <c r="D1168" s="43"/>
      <c r="E1168" s="44"/>
      <c r="F1168" s="42">
        <f t="shared" si="36"/>
        <v>0</v>
      </c>
      <c r="G1168" s="42">
        <f t="shared" si="37"/>
        <v>0</v>
      </c>
      <c r="H1168" s="44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</row>
    <row r="1169" spans="1:20" ht="15">
      <c r="A1169" s="37">
        <v>22204</v>
      </c>
      <c r="B1169" s="38" t="s">
        <v>951</v>
      </c>
      <c r="C1169" s="39">
        <f>SUM(C1170,C1171,C1172,C1173,C1174)</f>
        <v>0</v>
      </c>
      <c r="D1169" s="39">
        <f>SUM(D1170,D1171,D1172,D1173,D1174)</f>
        <v>0</v>
      </c>
      <c r="E1169" s="39">
        <f>SUM(E1170,E1171,E1172,E1173,E1174)</f>
        <v>0</v>
      </c>
      <c r="F1169" s="42">
        <f t="shared" si="36"/>
        <v>0</v>
      </c>
      <c r="G1169" s="42">
        <f t="shared" si="37"/>
        <v>0</v>
      </c>
      <c r="H1169" s="41">
        <f>SUM(H1170,H1171,H1172,H1173,H1174)</f>
        <v>0</v>
      </c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</row>
    <row r="1170" spans="1:20" ht="15">
      <c r="A1170" s="37">
        <v>2220401</v>
      </c>
      <c r="B1170" s="38" t="s">
        <v>952</v>
      </c>
      <c r="C1170" s="43"/>
      <c r="D1170" s="43"/>
      <c r="E1170" s="43"/>
      <c r="F1170" s="42">
        <f t="shared" si="36"/>
        <v>0</v>
      </c>
      <c r="G1170" s="42">
        <f t="shared" si="37"/>
        <v>0</v>
      </c>
      <c r="H1170" s="44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</row>
    <row r="1171" spans="1:20" ht="15">
      <c r="A1171" s="37">
        <v>2220402</v>
      </c>
      <c r="B1171" s="38" t="s">
        <v>953</v>
      </c>
      <c r="C1171" s="43"/>
      <c r="D1171" s="43"/>
      <c r="E1171" s="44"/>
      <c r="F1171" s="42">
        <f t="shared" si="36"/>
        <v>0</v>
      </c>
      <c r="G1171" s="42">
        <f t="shared" si="37"/>
        <v>0</v>
      </c>
      <c r="H1171" s="44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</row>
    <row r="1172" spans="1:20" ht="15">
      <c r="A1172" s="37">
        <v>2220403</v>
      </c>
      <c r="B1172" s="38" t="s">
        <v>954</v>
      </c>
      <c r="C1172" s="43"/>
      <c r="D1172" s="43"/>
      <c r="E1172" s="44"/>
      <c r="F1172" s="42">
        <f t="shared" si="36"/>
        <v>0</v>
      </c>
      <c r="G1172" s="42">
        <f t="shared" si="37"/>
        <v>0</v>
      </c>
      <c r="H1172" s="44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</row>
    <row r="1173" spans="1:20" ht="15">
      <c r="A1173" s="37">
        <v>2220404</v>
      </c>
      <c r="B1173" s="38" t="s">
        <v>955</v>
      </c>
      <c r="C1173" s="43"/>
      <c r="D1173" s="43"/>
      <c r="E1173" s="44"/>
      <c r="F1173" s="42">
        <f t="shared" si="36"/>
        <v>0</v>
      </c>
      <c r="G1173" s="42">
        <f t="shared" si="37"/>
        <v>0</v>
      </c>
      <c r="H1173" s="44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</row>
    <row r="1174" spans="1:20" ht="15">
      <c r="A1174" s="37">
        <v>2220499</v>
      </c>
      <c r="B1174" s="38" t="s">
        <v>956</v>
      </c>
      <c r="C1174" s="43"/>
      <c r="D1174" s="43"/>
      <c r="E1174" s="44"/>
      <c r="F1174" s="42">
        <f t="shared" si="36"/>
        <v>0</v>
      </c>
      <c r="G1174" s="42">
        <f t="shared" si="37"/>
        <v>0</v>
      </c>
      <c r="H1174" s="44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</row>
    <row r="1175" spans="1:20" ht="15">
      <c r="A1175" s="37">
        <v>22205</v>
      </c>
      <c r="B1175" s="38" t="s">
        <v>957</v>
      </c>
      <c r="C1175" s="39">
        <f>SUM(C1176,C1177,C1178,C1179,C1180,C1181,C1182,C1183,C1184,C1185,C1186,C1187)</f>
        <v>0</v>
      </c>
      <c r="D1175" s="39">
        <f>SUM(D1176,D1177,D1178,D1179,D1180,D1181,D1182,D1183,D1184,D1185,D1186,D1187)</f>
        <v>0</v>
      </c>
      <c r="E1175" s="39">
        <f>SUM(E1176,E1177,E1178,E1179,E1180,E1181,E1182,E1183,E1184,E1185,E1186,E1187)</f>
        <v>0</v>
      </c>
      <c r="F1175" s="42">
        <f t="shared" si="36"/>
        <v>0</v>
      </c>
      <c r="G1175" s="42">
        <f t="shared" si="37"/>
        <v>0</v>
      </c>
      <c r="H1175" s="41">
        <f>SUM(H1176,H1177,H1178,H1179,H1180,H1181,H1182,H1183,H1184,H1185,H1186,H1187)</f>
        <v>0</v>
      </c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</row>
    <row r="1176" spans="1:20" ht="15">
      <c r="A1176" s="37">
        <v>2220501</v>
      </c>
      <c r="B1176" s="38" t="s">
        <v>958</v>
      </c>
      <c r="C1176" s="43"/>
      <c r="D1176" s="43"/>
      <c r="E1176" s="43"/>
      <c r="F1176" s="42">
        <f t="shared" si="36"/>
        <v>0</v>
      </c>
      <c r="G1176" s="42">
        <f t="shared" si="37"/>
        <v>0</v>
      </c>
      <c r="H1176" s="44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</row>
    <row r="1177" spans="1:20" ht="15">
      <c r="A1177" s="37">
        <v>2220502</v>
      </c>
      <c r="B1177" s="38" t="s">
        <v>959</v>
      </c>
      <c r="C1177" s="43"/>
      <c r="D1177" s="43"/>
      <c r="E1177" s="44"/>
      <c r="F1177" s="42">
        <f t="shared" si="36"/>
        <v>0</v>
      </c>
      <c r="G1177" s="42">
        <f t="shared" si="37"/>
        <v>0</v>
      </c>
      <c r="H1177" s="44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</row>
    <row r="1178" spans="1:20" ht="15">
      <c r="A1178" s="37">
        <v>2220503</v>
      </c>
      <c r="B1178" s="38" t="s">
        <v>960</v>
      </c>
      <c r="C1178" s="43"/>
      <c r="D1178" s="43"/>
      <c r="E1178" s="44"/>
      <c r="F1178" s="42">
        <f t="shared" si="36"/>
        <v>0</v>
      </c>
      <c r="G1178" s="42">
        <f t="shared" si="37"/>
        <v>0</v>
      </c>
      <c r="H1178" s="44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</row>
    <row r="1179" spans="1:20" ht="15">
      <c r="A1179" s="37">
        <v>2220504</v>
      </c>
      <c r="B1179" s="38" t="s">
        <v>961</v>
      </c>
      <c r="C1179" s="43"/>
      <c r="D1179" s="43"/>
      <c r="E1179" s="44"/>
      <c r="F1179" s="42">
        <f t="shared" si="36"/>
        <v>0</v>
      </c>
      <c r="G1179" s="42">
        <f t="shared" si="37"/>
        <v>0</v>
      </c>
      <c r="H1179" s="44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</row>
    <row r="1180" spans="1:20" ht="15">
      <c r="A1180" s="37">
        <v>2220505</v>
      </c>
      <c r="B1180" s="38" t="s">
        <v>962</v>
      </c>
      <c r="C1180" s="43"/>
      <c r="D1180" s="43"/>
      <c r="E1180" s="44"/>
      <c r="F1180" s="42">
        <f t="shared" si="36"/>
        <v>0</v>
      </c>
      <c r="G1180" s="42">
        <f t="shared" si="37"/>
        <v>0</v>
      </c>
      <c r="H1180" s="44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</row>
    <row r="1181" spans="1:20" ht="15">
      <c r="A1181" s="37">
        <v>2220506</v>
      </c>
      <c r="B1181" s="38" t="s">
        <v>963</v>
      </c>
      <c r="C1181" s="43"/>
      <c r="D1181" s="43"/>
      <c r="E1181" s="44"/>
      <c r="F1181" s="42">
        <f t="shared" si="36"/>
        <v>0</v>
      </c>
      <c r="G1181" s="42">
        <f t="shared" si="37"/>
        <v>0</v>
      </c>
      <c r="H1181" s="44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</row>
    <row r="1182" spans="1:20" ht="15">
      <c r="A1182" s="37">
        <v>2220507</v>
      </c>
      <c r="B1182" s="38" t="s">
        <v>964</v>
      </c>
      <c r="C1182" s="43"/>
      <c r="D1182" s="43"/>
      <c r="E1182" s="44"/>
      <c r="F1182" s="42">
        <f t="shared" si="36"/>
        <v>0</v>
      </c>
      <c r="G1182" s="42">
        <f t="shared" si="37"/>
        <v>0</v>
      </c>
      <c r="H1182" s="44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</row>
    <row r="1183" spans="1:20" ht="15">
      <c r="A1183" s="37">
        <v>2220508</v>
      </c>
      <c r="B1183" s="38" t="s">
        <v>965</v>
      </c>
      <c r="C1183" s="43"/>
      <c r="D1183" s="43"/>
      <c r="E1183" s="44"/>
      <c r="F1183" s="42">
        <f t="shared" si="36"/>
        <v>0</v>
      </c>
      <c r="G1183" s="42">
        <f t="shared" si="37"/>
        <v>0</v>
      </c>
      <c r="H1183" s="44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</row>
    <row r="1184" spans="1:20" ht="15">
      <c r="A1184" s="37">
        <v>2220509</v>
      </c>
      <c r="B1184" s="38" t="s">
        <v>966</v>
      </c>
      <c r="C1184" s="43"/>
      <c r="D1184" s="43"/>
      <c r="E1184" s="44"/>
      <c r="F1184" s="42">
        <f t="shared" si="36"/>
        <v>0</v>
      </c>
      <c r="G1184" s="42">
        <f t="shared" si="37"/>
        <v>0</v>
      </c>
      <c r="H1184" s="44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</row>
    <row r="1185" spans="1:20" ht="15">
      <c r="A1185" s="37">
        <v>2220510</v>
      </c>
      <c r="B1185" s="38" t="s">
        <v>967</v>
      </c>
      <c r="C1185" s="43"/>
      <c r="D1185" s="43"/>
      <c r="E1185" s="44"/>
      <c r="F1185" s="42">
        <f t="shared" si="36"/>
        <v>0</v>
      </c>
      <c r="G1185" s="42">
        <f t="shared" si="37"/>
        <v>0</v>
      </c>
      <c r="H1185" s="44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</row>
    <row r="1186" spans="1:20" ht="15">
      <c r="A1186" s="37">
        <v>2220511</v>
      </c>
      <c r="B1186" s="38" t="s">
        <v>968</v>
      </c>
      <c r="C1186" s="43"/>
      <c r="D1186" s="43"/>
      <c r="E1186" s="44"/>
      <c r="F1186" s="42">
        <f t="shared" si="36"/>
        <v>0</v>
      </c>
      <c r="G1186" s="42">
        <f t="shared" si="37"/>
        <v>0</v>
      </c>
      <c r="H1186" s="44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</row>
    <row r="1187" spans="1:20" ht="15">
      <c r="A1187" s="37">
        <v>2220599</v>
      </c>
      <c r="B1187" s="38" t="s">
        <v>969</v>
      </c>
      <c r="C1187" s="43"/>
      <c r="D1187" s="43"/>
      <c r="E1187" s="44"/>
      <c r="F1187" s="42">
        <f t="shared" si="36"/>
        <v>0</v>
      </c>
      <c r="G1187" s="42">
        <f t="shared" si="37"/>
        <v>0</v>
      </c>
      <c r="H1187" s="44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</row>
    <row r="1188" spans="1:20" ht="15">
      <c r="A1188" s="37">
        <v>224</v>
      </c>
      <c r="B1188" s="38" t="s">
        <v>970</v>
      </c>
      <c r="C1188" s="39">
        <f>SUM(C1189,C1200,C1206,C1214,C1227,C1231,C1235)</f>
        <v>582</v>
      </c>
      <c r="D1188" s="39">
        <f>SUM(D1189,D1200,D1206,D1214,D1227,D1231,D1235)</f>
        <v>888</v>
      </c>
      <c r="E1188" s="39">
        <f>SUM(E1189,E1200,E1206,E1214,E1227,E1231,E1235)</f>
        <v>1119.5700000000002</v>
      </c>
      <c r="F1188" s="42">
        <f t="shared" si="36"/>
        <v>1.9236597938144333</v>
      </c>
      <c r="G1188" s="42">
        <f t="shared" si="37"/>
        <v>1.2607770270270273</v>
      </c>
      <c r="H1188" s="41">
        <f>SUM(H1189,H1200,H1206,H1214,H1227,H1231,H1235)</f>
        <v>1119.5700000000002</v>
      </c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</row>
    <row r="1189" spans="1:20" ht="15">
      <c r="A1189" s="37">
        <v>22401</v>
      </c>
      <c r="B1189" s="38" t="s">
        <v>971</v>
      </c>
      <c r="C1189" s="39">
        <f>SUM(C1190,C1191,C1192,C1193,C1194,C1195,C1196,C1197,C1198,C1199)</f>
        <v>582</v>
      </c>
      <c r="D1189" s="39">
        <f>SUM(D1190,D1191,D1192,D1193,D1194,D1195,D1196,D1197,D1198,D1199)</f>
        <v>728</v>
      </c>
      <c r="E1189" s="39">
        <f>SUM(E1190,E1191,E1192,E1193,E1194,E1195,E1196,E1197,E1198,E1199)</f>
        <v>559.21</v>
      </c>
      <c r="F1189" s="42">
        <f t="shared" si="36"/>
        <v>0.9608419243986255</v>
      </c>
      <c r="G1189" s="42">
        <f t="shared" si="37"/>
        <v>0.7681456043956044</v>
      </c>
      <c r="H1189" s="41">
        <f>SUM(H1190,H1191,H1192,H1193,H1194,H1195,H1196,H1197,H1198,H1199)</f>
        <v>559.21</v>
      </c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</row>
    <row r="1190" spans="1:20" ht="15">
      <c r="A1190" s="37">
        <v>2240101</v>
      </c>
      <c r="B1190" s="38" t="s">
        <v>47</v>
      </c>
      <c r="C1190" s="43">
        <v>183</v>
      </c>
      <c r="D1190" s="43">
        <v>160</v>
      </c>
      <c r="E1190" s="43">
        <v>146.46</v>
      </c>
      <c r="F1190" s="42">
        <f t="shared" si="36"/>
        <v>0.8003278688524591</v>
      </c>
      <c r="G1190" s="42">
        <f t="shared" si="37"/>
        <v>0.915375</v>
      </c>
      <c r="H1190" s="44">
        <v>146.46</v>
      </c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</row>
    <row r="1191" spans="1:20" ht="15">
      <c r="A1191" s="37">
        <v>2240102</v>
      </c>
      <c r="B1191" s="38" t="s">
        <v>48</v>
      </c>
      <c r="C1191" s="43"/>
      <c r="D1191" s="43"/>
      <c r="E1191" s="44">
        <v>71.76</v>
      </c>
      <c r="F1191" s="42">
        <f t="shared" si="36"/>
        <v>0</v>
      </c>
      <c r="G1191" s="42">
        <f t="shared" si="37"/>
        <v>0</v>
      </c>
      <c r="H1191" s="44">
        <v>71.76</v>
      </c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</row>
    <row r="1192" spans="1:20" ht="15">
      <c r="A1192" s="37">
        <v>2240103</v>
      </c>
      <c r="B1192" s="38" t="s">
        <v>49</v>
      </c>
      <c r="C1192" s="43"/>
      <c r="D1192" s="43"/>
      <c r="E1192" s="44"/>
      <c r="F1192" s="42">
        <f t="shared" si="36"/>
        <v>0</v>
      </c>
      <c r="G1192" s="42">
        <f t="shared" si="37"/>
        <v>0</v>
      </c>
      <c r="H1192" s="44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</row>
    <row r="1193" spans="1:20" ht="15">
      <c r="A1193" s="37">
        <v>2240104</v>
      </c>
      <c r="B1193" s="38" t="s">
        <v>972</v>
      </c>
      <c r="C1193" s="43"/>
      <c r="D1193" s="43"/>
      <c r="E1193" s="44"/>
      <c r="F1193" s="42">
        <f t="shared" si="36"/>
        <v>0</v>
      </c>
      <c r="G1193" s="42">
        <f t="shared" si="37"/>
        <v>0</v>
      </c>
      <c r="H1193" s="44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</row>
    <row r="1194" spans="1:20" ht="15">
      <c r="A1194" s="37">
        <v>2240105</v>
      </c>
      <c r="B1194" s="38" t="s">
        <v>973</v>
      </c>
      <c r="C1194" s="43"/>
      <c r="D1194" s="43"/>
      <c r="E1194" s="44"/>
      <c r="F1194" s="42">
        <f t="shared" si="36"/>
        <v>0</v>
      </c>
      <c r="G1194" s="42">
        <f t="shared" si="37"/>
        <v>0</v>
      </c>
      <c r="H1194" s="44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</row>
    <row r="1195" spans="1:20" ht="15">
      <c r="A1195" s="37">
        <v>2240106</v>
      </c>
      <c r="B1195" s="38" t="s">
        <v>974</v>
      </c>
      <c r="C1195" s="43">
        <v>31</v>
      </c>
      <c r="D1195" s="43">
        <v>16</v>
      </c>
      <c r="E1195" s="44"/>
      <c r="F1195" s="42">
        <f t="shared" si="36"/>
        <v>0</v>
      </c>
      <c r="G1195" s="42">
        <f t="shared" si="37"/>
        <v>0</v>
      </c>
      <c r="H1195" s="44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</row>
    <row r="1196" spans="1:20" ht="15">
      <c r="A1196" s="37">
        <v>2240108</v>
      </c>
      <c r="B1196" s="38" t="s">
        <v>975</v>
      </c>
      <c r="C1196" s="43"/>
      <c r="D1196" s="43"/>
      <c r="E1196" s="44"/>
      <c r="F1196" s="42">
        <f t="shared" si="36"/>
        <v>0</v>
      </c>
      <c r="G1196" s="42">
        <f t="shared" si="37"/>
        <v>0</v>
      </c>
      <c r="H1196" s="44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</row>
    <row r="1197" spans="1:20" ht="15">
      <c r="A1197" s="37">
        <v>2240109</v>
      </c>
      <c r="B1197" s="38" t="s">
        <v>976</v>
      </c>
      <c r="C1197" s="43"/>
      <c r="D1197" s="43"/>
      <c r="E1197" s="44"/>
      <c r="F1197" s="42">
        <f t="shared" si="36"/>
        <v>0</v>
      </c>
      <c r="G1197" s="42">
        <f t="shared" si="37"/>
        <v>0</v>
      </c>
      <c r="H1197" s="44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</row>
    <row r="1198" spans="1:20" ht="15">
      <c r="A1198" s="37">
        <v>2240150</v>
      </c>
      <c r="B1198" s="38" t="s">
        <v>56</v>
      </c>
      <c r="C1198" s="43">
        <v>368</v>
      </c>
      <c r="D1198" s="43">
        <v>381</v>
      </c>
      <c r="E1198" s="44">
        <v>340.99</v>
      </c>
      <c r="F1198" s="42">
        <f t="shared" si="36"/>
        <v>0.9266032608695652</v>
      </c>
      <c r="G1198" s="42">
        <f t="shared" si="37"/>
        <v>0.89498687664042</v>
      </c>
      <c r="H1198" s="44">
        <v>340.99</v>
      </c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</row>
    <row r="1199" spans="1:20" ht="15">
      <c r="A1199" s="37">
        <v>2240199</v>
      </c>
      <c r="B1199" s="38" t="s">
        <v>977</v>
      </c>
      <c r="C1199" s="43"/>
      <c r="D1199" s="43">
        <v>171</v>
      </c>
      <c r="E1199" s="44"/>
      <c r="F1199" s="42">
        <f t="shared" si="36"/>
        <v>0</v>
      </c>
      <c r="G1199" s="42">
        <f t="shared" si="37"/>
        <v>0</v>
      </c>
      <c r="H1199" s="44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</row>
    <row r="1200" spans="1:20" ht="15">
      <c r="A1200" s="37">
        <v>22402</v>
      </c>
      <c r="B1200" s="38" t="s">
        <v>978</v>
      </c>
      <c r="C1200" s="39">
        <f>SUM(C1201,C1202,C1203,C1204,C1205)</f>
        <v>0</v>
      </c>
      <c r="D1200" s="39">
        <f>SUM(D1201,D1202,D1203,D1204,D1205)</f>
        <v>0</v>
      </c>
      <c r="E1200" s="39">
        <f>SUM(E1201,E1202,E1203,E1204,E1205)</f>
        <v>560.36</v>
      </c>
      <c r="F1200" s="42">
        <f t="shared" si="36"/>
        <v>0</v>
      </c>
      <c r="G1200" s="42">
        <f t="shared" si="37"/>
        <v>0</v>
      </c>
      <c r="H1200" s="41">
        <f>SUM(H1201,H1202,H1203,H1204,H1205)</f>
        <v>560.36</v>
      </c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</row>
    <row r="1201" spans="1:20" ht="15">
      <c r="A1201" s="37">
        <v>2240201</v>
      </c>
      <c r="B1201" s="38" t="s">
        <v>47</v>
      </c>
      <c r="C1201" s="43"/>
      <c r="D1201" s="43"/>
      <c r="E1201" s="43">
        <v>315.36</v>
      </c>
      <c r="F1201" s="42">
        <f t="shared" si="36"/>
        <v>0</v>
      </c>
      <c r="G1201" s="42">
        <f t="shared" si="37"/>
        <v>0</v>
      </c>
      <c r="H1201" s="44">
        <v>315.36</v>
      </c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</row>
    <row r="1202" spans="1:20" ht="15">
      <c r="A1202" s="37">
        <v>2240202</v>
      </c>
      <c r="B1202" s="38" t="s">
        <v>48</v>
      </c>
      <c r="C1202" s="43"/>
      <c r="D1202" s="43"/>
      <c r="E1202" s="44">
        <v>245</v>
      </c>
      <c r="F1202" s="42">
        <f t="shared" si="36"/>
        <v>0</v>
      </c>
      <c r="G1202" s="42">
        <f t="shared" si="37"/>
        <v>0</v>
      </c>
      <c r="H1202" s="44">
        <v>245</v>
      </c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</row>
    <row r="1203" spans="1:20" ht="15">
      <c r="A1203" s="37">
        <v>2240203</v>
      </c>
      <c r="B1203" s="38" t="s">
        <v>49</v>
      </c>
      <c r="C1203" s="43"/>
      <c r="D1203" s="43"/>
      <c r="E1203" s="44"/>
      <c r="F1203" s="42">
        <f t="shared" si="36"/>
        <v>0</v>
      </c>
      <c r="G1203" s="42">
        <f t="shared" si="37"/>
        <v>0</v>
      </c>
      <c r="H1203" s="44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</row>
    <row r="1204" spans="1:20" ht="15">
      <c r="A1204" s="37">
        <v>2240204</v>
      </c>
      <c r="B1204" s="38" t="s">
        <v>979</v>
      </c>
      <c r="C1204" s="43"/>
      <c r="D1204" s="43"/>
      <c r="E1204" s="44"/>
      <c r="F1204" s="42">
        <f t="shared" si="36"/>
        <v>0</v>
      </c>
      <c r="G1204" s="42">
        <f t="shared" si="37"/>
        <v>0</v>
      </c>
      <c r="H1204" s="44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</row>
    <row r="1205" spans="1:20" ht="15">
      <c r="A1205" s="37">
        <v>2240299</v>
      </c>
      <c r="B1205" s="38" t="s">
        <v>980</v>
      </c>
      <c r="C1205" s="43"/>
      <c r="D1205" s="43"/>
      <c r="E1205" s="44"/>
      <c r="F1205" s="42">
        <f t="shared" si="36"/>
        <v>0</v>
      </c>
      <c r="G1205" s="42">
        <f t="shared" si="37"/>
        <v>0</v>
      </c>
      <c r="H1205" s="44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</row>
    <row r="1206" spans="1:20" ht="15">
      <c r="A1206" s="37">
        <v>22404</v>
      </c>
      <c r="B1206" s="38" t="s">
        <v>981</v>
      </c>
      <c r="C1206" s="39">
        <f>SUM(C1207,C1208,C1209,C1210,C1211,C1212,C1213)</f>
        <v>0</v>
      </c>
      <c r="D1206" s="39">
        <f>SUM(D1207,D1208,D1209,D1210,D1211,D1212,D1213)</f>
        <v>0</v>
      </c>
      <c r="E1206" s="39">
        <f>SUM(E1207,E1208,E1209,E1210,E1211,E1212,E1213)</f>
        <v>0</v>
      </c>
      <c r="F1206" s="42">
        <f t="shared" si="36"/>
        <v>0</v>
      </c>
      <c r="G1206" s="42">
        <f t="shared" si="37"/>
        <v>0</v>
      </c>
      <c r="H1206" s="41">
        <f>SUM(H1207,H1208,H1209,H1210,H1211,H1212,H1213)</f>
        <v>0</v>
      </c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</row>
    <row r="1207" spans="1:20" ht="15">
      <c r="A1207" s="37">
        <v>2240401</v>
      </c>
      <c r="B1207" s="38" t="s">
        <v>47</v>
      </c>
      <c r="C1207" s="43"/>
      <c r="D1207" s="43"/>
      <c r="E1207" s="43"/>
      <c r="F1207" s="42">
        <f t="shared" si="36"/>
        <v>0</v>
      </c>
      <c r="G1207" s="42">
        <f t="shared" si="37"/>
        <v>0</v>
      </c>
      <c r="H1207" s="44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</row>
    <row r="1208" spans="1:20" ht="15">
      <c r="A1208" s="37">
        <v>2240402</v>
      </c>
      <c r="B1208" s="38" t="s">
        <v>48</v>
      </c>
      <c r="C1208" s="43"/>
      <c r="D1208" s="43"/>
      <c r="E1208" s="44"/>
      <c r="F1208" s="42">
        <f t="shared" si="36"/>
        <v>0</v>
      </c>
      <c r="G1208" s="42">
        <f t="shared" si="37"/>
        <v>0</v>
      </c>
      <c r="H1208" s="44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</row>
    <row r="1209" spans="1:20" ht="15">
      <c r="A1209" s="37">
        <v>2240403</v>
      </c>
      <c r="B1209" s="38" t="s">
        <v>49</v>
      </c>
      <c r="C1209" s="43"/>
      <c r="D1209" s="43"/>
      <c r="E1209" s="44"/>
      <c r="F1209" s="42">
        <f t="shared" si="36"/>
        <v>0</v>
      </c>
      <c r="G1209" s="42">
        <f t="shared" si="37"/>
        <v>0</v>
      </c>
      <c r="H1209" s="44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</row>
    <row r="1210" spans="1:20" ht="15">
      <c r="A1210" s="37">
        <v>2240404</v>
      </c>
      <c r="B1210" s="38" t="s">
        <v>982</v>
      </c>
      <c r="C1210" s="43"/>
      <c r="D1210" s="43"/>
      <c r="E1210" s="44"/>
      <c r="F1210" s="42">
        <f t="shared" si="36"/>
        <v>0</v>
      </c>
      <c r="G1210" s="42">
        <f t="shared" si="37"/>
        <v>0</v>
      </c>
      <c r="H1210" s="44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</row>
    <row r="1211" spans="1:20" ht="15">
      <c r="A1211" s="37">
        <v>2240405</v>
      </c>
      <c r="B1211" s="38" t="s">
        <v>983</v>
      </c>
      <c r="C1211" s="43"/>
      <c r="D1211" s="43"/>
      <c r="E1211" s="44"/>
      <c r="F1211" s="42">
        <f t="shared" si="36"/>
        <v>0</v>
      </c>
      <c r="G1211" s="42">
        <f t="shared" si="37"/>
        <v>0</v>
      </c>
      <c r="H1211" s="44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</row>
    <row r="1212" spans="1:20" ht="15">
      <c r="A1212" s="37">
        <v>2240450</v>
      </c>
      <c r="B1212" s="38" t="s">
        <v>56</v>
      </c>
      <c r="C1212" s="43"/>
      <c r="D1212" s="43"/>
      <c r="E1212" s="44"/>
      <c r="F1212" s="42">
        <f t="shared" si="36"/>
        <v>0</v>
      </c>
      <c r="G1212" s="42">
        <f t="shared" si="37"/>
        <v>0</v>
      </c>
      <c r="H1212" s="44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</row>
    <row r="1213" spans="1:20" ht="15">
      <c r="A1213" s="37">
        <v>2240499</v>
      </c>
      <c r="B1213" s="38" t="s">
        <v>984</v>
      </c>
      <c r="C1213" s="43"/>
      <c r="D1213" s="43"/>
      <c r="E1213" s="44"/>
      <c r="F1213" s="42">
        <f t="shared" si="36"/>
        <v>0</v>
      </c>
      <c r="G1213" s="42">
        <f t="shared" si="37"/>
        <v>0</v>
      </c>
      <c r="H1213" s="44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</row>
    <row r="1214" spans="1:20" ht="15">
      <c r="A1214" s="37">
        <v>22405</v>
      </c>
      <c r="B1214" s="38" t="s">
        <v>985</v>
      </c>
      <c r="C1214" s="39">
        <f>SUM(C1215,C1216,C1217,C1218,C1219,C1220,C1221,C1222,C1223,C1224,C1225,C1226)</f>
        <v>0</v>
      </c>
      <c r="D1214" s="39">
        <f>SUM(D1215,D1216,D1217,D1218,D1219,D1220,D1221,D1222,D1223,D1224,D1225,D1226)</f>
        <v>0</v>
      </c>
      <c r="E1214" s="39">
        <f>SUM(E1215,E1216,E1217,E1218,E1219,E1220,E1221,E1222,E1223,E1224,E1225,E1226)</f>
        <v>0</v>
      </c>
      <c r="F1214" s="42">
        <f t="shared" si="36"/>
        <v>0</v>
      </c>
      <c r="G1214" s="42">
        <f t="shared" si="37"/>
        <v>0</v>
      </c>
      <c r="H1214" s="41">
        <f>SUM(H1215,H1216,H1217,H1218,H1219,H1220,H1221,H1222,H1223,H1224,H1225,H1226)</f>
        <v>0</v>
      </c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</row>
    <row r="1215" spans="1:20" ht="15">
      <c r="A1215" s="37">
        <v>2240501</v>
      </c>
      <c r="B1215" s="38" t="s">
        <v>47</v>
      </c>
      <c r="C1215" s="43"/>
      <c r="D1215" s="43"/>
      <c r="E1215" s="43"/>
      <c r="F1215" s="42">
        <f t="shared" si="36"/>
        <v>0</v>
      </c>
      <c r="G1215" s="42">
        <f t="shared" si="37"/>
        <v>0</v>
      </c>
      <c r="H1215" s="44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</row>
    <row r="1216" spans="1:20" ht="15">
      <c r="A1216" s="37">
        <v>2240502</v>
      </c>
      <c r="B1216" s="38" t="s">
        <v>48</v>
      </c>
      <c r="C1216" s="43"/>
      <c r="D1216" s="43"/>
      <c r="E1216" s="44"/>
      <c r="F1216" s="42">
        <f t="shared" si="36"/>
        <v>0</v>
      </c>
      <c r="G1216" s="42">
        <f t="shared" si="37"/>
        <v>0</v>
      </c>
      <c r="H1216" s="44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</row>
    <row r="1217" spans="1:20" ht="15">
      <c r="A1217" s="37">
        <v>2240503</v>
      </c>
      <c r="B1217" s="38" t="s">
        <v>49</v>
      </c>
      <c r="C1217" s="43"/>
      <c r="D1217" s="43"/>
      <c r="E1217" s="44"/>
      <c r="F1217" s="42">
        <f t="shared" si="36"/>
        <v>0</v>
      </c>
      <c r="G1217" s="42">
        <f t="shared" si="37"/>
        <v>0</v>
      </c>
      <c r="H1217" s="44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</row>
    <row r="1218" spans="1:20" ht="15">
      <c r="A1218" s="37">
        <v>2240504</v>
      </c>
      <c r="B1218" s="38" t="s">
        <v>986</v>
      </c>
      <c r="C1218" s="43"/>
      <c r="D1218" s="43"/>
      <c r="E1218" s="44"/>
      <c r="F1218" s="42">
        <f t="shared" si="36"/>
        <v>0</v>
      </c>
      <c r="G1218" s="42">
        <f t="shared" si="37"/>
        <v>0</v>
      </c>
      <c r="H1218" s="44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</row>
    <row r="1219" spans="1:20" ht="15">
      <c r="A1219" s="37">
        <v>2240505</v>
      </c>
      <c r="B1219" s="38" t="s">
        <v>987</v>
      </c>
      <c r="C1219" s="43"/>
      <c r="D1219" s="43"/>
      <c r="E1219" s="44"/>
      <c r="F1219" s="42">
        <f t="shared" si="36"/>
        <v>0</v>
      </c>
      <c r="G1219" s="42">
        <f t="shared" si="37"/>
        <v>0</v>
      </c>
      <c r="H1219" s="44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</row>
    <row r="1220" spans="1:20" ht="15">
      <c r="A1220" s="37">
        <v>2240506</v>
      </c>
      <c r="B1220" s="38" t="s">
        <v>988</v>
      </c>
      <c r="C1220" s="43"/>
      <c r="D1220" s="43"/>
      <c r="E1220" s="44"/>
      <c r="F1220" s="42">
        <f t="shared" si="36"/>
        <v>0</v>
      </c>
      <c r="G1220" s="42">
        <f t="shared" si="37"/>
        <v>0</v>
      </c>
      <c r="H1220" s="44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</row>
    <row r="1221" spans="1:20" ht="15">
      <c r="A1221" s="37">
        <v>2240507</v>
      </c>
      <c r="B1221" s="38" t="s">
        <v>989</v>
      </c>
      <c r="C1221" s="43"/>
      <c r="D1221" s="43"/>
      <c r="E1221" s="44"/>
      <c r="F1221" s="42">
        <f t="shared" si="36"/>
        <v>0</v>
      </c>
      <c r="G1221" s="42">
        <f t="shared" si="37"/>
        <v>0</v>
      </c>
      <c r="H1221" s="44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</row>
    <row r="1222" spans="1:20" ht="15">
      <c r="A1222" s="37">
        <v>2240508</v>
      </c>
      <c r="B1222" s="38" t="s">
        <v>990</v>
      </c>
      <c r="C1222" s="43"/>
      <c r="D1222" s="43"/>
      <c r="E1222" s="44"/>
      <c r="F1222" s="42">
        <f aca="true" t="shared" si="38" ref="F1222:F1247">_xlfn.IFERROR(E1222/C1222,0)</f>
        <v>0</v>
      </c>
      <c r="G1222" s="42">
        <f aca="true" t="shared" si="39" ref="G1222:G1247">_xlfn.IFERROR(E1222/D1222,0)</f>
        <v>0</v>
      </c>
      <c r="H1222" s="44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</row>
    <row r="1223" spans="1:20" ht="15">
      <c r="A1223" s="37">
        <v>2240509</v>
      </c>
      <c r="B1223" s="38" t="s">
        <v>991</v>
      </c>
      <c r="C1223" s="43"/>
      <c r="D1223" s="43"/>
      <c r="E1223" s="44"/>
      <c r="F1223" s="42">
        <f t="shared" si="38"/>
        <v>0</v>
      </c>
      <c r="G1223" s="42">
        <f t="shared" si="39"/>
        <v>0</v>
      </c>
      <c r="H1223" s="44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</row>
    <row r="1224" spans="1:20" ht="15">
      <c r="A1224" s="37">
        <v>2240510</v>
      </c>
      <c r="B1224" s="38" t="s">
        <v>992</v>
      </c>
      <c r="C1224" s="43"/>
      <c r="D1224" s="43"/>
      <c r="E1224" s="44"/>
      <c r="F1224" s="42">
        <f t="shared" si="38"/>
        <v>0</v>
      </c>
      <c r="G1224" s="42">
        <f t="shared" si="39"/>
        <v>0</v>
      </c>
      <c r="H1224" s="44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</row>
    <row r="1225" spans="1:20" ht="15">
      <c r="A1225" s="37">
        <v>2240550</v>
      </c>
      <c r="B1225" s="38" t="s">
        <v>993</v>
      </c>
      <c r="C1225" s="43"/>
      <c r="D1225" s="43"/>
      <c r="E1225" s="44"/>
      <c r="F1225" s="42">
        <f t="shared" si="38"/>
        <v>0</v>
      </c>
      <c r="G1225" s="42">
        <f t="shared" si="39"/>
        <v>0</v>
      </c>
      <c r="H1225" s="44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</row>
    <row r="1226" spans="1:20" ht="15">
      <c r="A1226" s="37">
        <v>2240599</v>
      </c>
      <c r="B1226" s="38" t="s">
        <v>994</v>
      </c>
      <c r="C1226" s="43"/>
      <c r="D1226" s="43"/>
      <c r="E1226" s="44"/>
      <c r="F1226" s="42">
        <f t="shared" si="38"/>
        <v>0</v>
      </c>
      <c r="G1226" s="42">
        <f t="shared" si="39"/>
        <v>0</v>
      </c>
      <c r="H1226" s="44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</row>
    <row r="1227" spans="1:20" ht="15">
      <c r="A1227" s="37">
        <v>22406</v>
      </c>
      <c r="B1227" s="38" t="s">
        <v>995</v>
      </c>
      <c r="C1227" s="39">
        <f>SUM(C1228,C1229,C1230)</f>
        <v>0</v>
      </c>
      <c r="D1227" s="39">
        <f>SUM(D1228,D1229,D1230)</f>
        <v>8</v>
      </c>
      <c r="E1227" s="39">
        <f>SUM(E1228,E1229,E1230)</f>
        <v>0</v>
      </c>
      <c r="F1227" s="42">
        <f t="shared" si="38"/>
        <v>0</v>
      </c>
      <c r="G1227" s="42">
        <f t="shared" si="39"/>
        <v>0</v>
      </c>
      <c r="H1227" s="41">
        <f>SUM(H1228,H1229,H1230)</f>
        <v>0</v>
      </c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</row>
    <row r="1228" spans="1:20" ht="15">
      <c r="A1228" s="37">
        <v>2240601</v>
      </c>
      <c r="B1228" s="38" t="s">
        <v>996</v>
      </c>
      <c r="C1228" s="43"/>
      <c r="D1228" s="43"/>
      <c r="E1228" s="43"/>
      <c r="F1228" s="42">
        <f t="shared" si="38"/>
        <v>0</v>
      </c>
      <c r="G1228" s="42">
        <f t="shared" si="39"/>
        <v>0</v>
      </c>
      <c r="H1228" s="44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</row>
    <row r="1229" spans="1:20" ht="15">
      <c r="A1229" s="37">
        <v>2240602</v>
      </c>
      <c r="B1229" s="38" t="s">
        <v>997</v>
      </c>
      <c r="C1229" s="43"/>
      <c r="D1229" s="43">
        <v>8</v>
      </c>
      <c r="E1229" s="43"/>
      <c r="F1229" s="42">
        <f t="shared" si="38"/>
        <v>0</v>
      </c>
      <c r="G1229" s="42">
        <f t="shared" si="39"/>
        <v>0</v>
      </c>
      <c r="H1229" s="44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</row>
    <row r="1230" spans="1:20" ht="15">
      <c r="A1230" s="37">
        <v>2240699</v>
      </c>
      <c r="B1230" s="38" t="s">
        <v>998</v>
      </c>
      <c r="C1230" s="43"/>
      <c r="D1230" s="43"/>
      <c r="E1230" s="43"/>
      <c r="F1230" s="42">
        <f t="shared" si="38"/>
        <v>0</v>
      </c>
      <c r="G1230" s="42">
        <f t="shared" si="39"/>
        <v>0</v>
      </c>
      <c r="H1230" s="44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</row>
    <row r="1231" spans="1:20" ht="15">
      <c r="A1231" s="37">
        <v>22407</v>
      </c>
      <c r="B1231" s="38" t="s">
        <v>999</v>
      </c>
      <c r="C1231" s="39">
        <f>SUM(C1232,C1233,C1234)</f>
        <v>0</v>
      </c>
      <c r="D1231" s="39">
        <f>SUM(D1232,D1233,D1234)</f>
        <v>42</v>
      </c>
      <c r="E1231" s="39">
        <f>SUM(E1232,E1233,E1234)</f>
        <v>0</v>
      </c>
      <c r="F1231" s="42">
        <f t="shared" si="38"/>
        <v>0</v>
      </c>
      <c r="G1231" s="42">
        <f t="shared" si="39"/>
        <v>0</v>
      </c>
      <c r="H1231" s="41">
        <f>SUM(H1232,H1233,H1234)</f>
        <v>0</v>
      </c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</row>
    <row r="1232" spans="1:20" ht="15">
      <c r="A1232" s="37">
        <v>2240703</v>
      </c>
      <c r="B1232" s="38" t="s">
        <v>1000</v>
      </c>
      <c r="C1232" s="43"/>
      <c r="D1232" s="43">
        <v>20</v>
      </c>
      <c r="E1232" s="43"/>
      <c r="F1232" s="42">
        <f t="shared" si="38"/>
        <v>0</v>
      </c>
      <c r="G1232" s="42">
        <f t="shared" si="39"/>
        <v>0</v>
      </c>
      <c r="H1232" s="44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</row>
    <row r="1233" spans="1:20" ht="15">
      <c r="A1233" s="37">
        <v>2240704</v>
      </c>
      <c r="B1233" s="38" t="s">
        <v>1001</v>
      </c>
      <c r="C1233" s="43"/>
      <c r="D1233" s="43"/>
      <c r="E1233" s="44"/>
      <c r="F1233" s="42">
        <f t="shared" si="38"/>
        <v>0</v>
      </c>
      <c r="G1233" s="42">
        <f t="shared" si="39"/>
        <v>0</v>
      </c>
      <c r="H1233" s="44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</row>
    <row r="1234" spans="1:20" ht="15">
      <c r="A1234" s="37">
        <v>2240799</v>
      </c>
      <c r="B1234" s="38" t="s">
        <v>1002</v>
      </c>
      <c r="C1234" s="43"/>
      <c r="D1234" s="43">
        <v>22</v>
      </c>
      <c r="E1234" s="44"/>
      <c r="F1234" s="42">
        <f t="shared" si="38"/>
        <v>0</v>
      </c>
      <c r="G1234" s="42">
        <f t="shared" si="39"/>
        <v>0</v>
      </c>
      <c r="H1234" s="44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</row>
    <row r="1235" spans="1:20" ht="15">
      <c r="A1235" s="37">
        <v>22499</v>
      </c>
      <c r="B1235" s="38" t="s">
        <v>1003</v>
      </c>
      <c r="C1235" s="43"/>
      <c r="D1235" s="43">
        <v>110</v>
      </c>
      <c r="E1235" s="44"/>
      <c r="F1235" s="42">
        <f t="shared" si="38"/>
        <v>0</v>
      </c>
      <c r="G1235" s="42">
        <f t="shared" si="39"/>
        <v>0</v>
      </c>
      <c r="H1235" s="44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</row>
    <row r="1236" spans="1:20" ht="15">
      <c r="A1236" s="37">
        <v>227</v>
      </c>
      <c r="B1236" s="38" t="s">
        <v>1004</v>
      </c>
      <c r="C1236" s="43">
        <v>300</v>
      </c>
      <c r="D1236" s="43"/>
      <c r="E1236" s="44">
        <v>300</v>
      </c>
      <c r="F1236" s="42">
        <f t="shared" si="38"/>
        <v>1</v>
      </c>
      <c r="G1236" s="42">
        <f t="shared" si="39"/>
        <v>0</v>
      </c>
      <c r="H1236" s="44">
        <v>300</v>
      </c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</row>
    <row r="1237" spans="1:20" ht="15">
      <c r="A1237" s="37">
        <v>229</v>
      </c>
      <c r="B1237" s="38" t="s">
        <v>1005</v>
      </c>
      <c r="C1237" s="39">
        <f>SUM(C1238,C1239)</f>
        <v>6186</v>
      </c>
      <c r="D1237" s="39">
        <f>SUM(D1238,D1239)</f>
        <v>0</v>
      </c>
      <c r="E1237" s="39">
        <f>SUM(E1238,E1239)</f>
        <v>3234.02</v>
      </c>
      <c r="F1237" s="42">
        <f t="shared" si="38"/>
        <v>0.5227966375687035</v>
      </c>
      <c r="G1237" s="42">
        <f t="shared" si="39"/>
        <v>0</v>
      </c>
      <c r="H1237" s="41">
        <f>SUM(H1238,H1239)</f>
        <v>3234.02</v>
      </c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</row>
    <row r="1238" spans="1:20" ht="15">
      <c r="A1238" s="37">
        <v>22902</v>
      </c>
      <c r="B1238" s="38" t="s">
        <v>1006</v>
      </c>
      <c r="C1238" s="43">
        <v>6186</v>
      </c>
      <c r="D1238" s="43"/>
      <c r="E1238" s="43">
        <v>3234.02</v>
      </c>
      <c r="F1238" s="42">
        <f t="shared" si="38"/>
        <v>0.5227966375687035</v>
      </c>
      <c r="G1238" s="42">
        <f t="shared" si="39"/>
        <v>0</v>
      </c>
      <c r="H1238" s="44">
        <v>3234.02</v>
      </c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</row>
    <row r="1239" spans="1:20" ht="15">
      <c r="A1239" s="37">
        <v>22999</v>
      </c>
      <c r="B1239" s="38" t="s">
        <v>872</v>
      </c>
      <c r="C1239" s="43"/>
      <c r="D1239" s="43"/>
      <c r="E1239" s="43"/>
      <c r="F1239" s="42">
        <f t="shared" si="38"/>
        <v>0</v>
      </c>
      <c r="G1239" s="42">
        <f t="shared" si="39"/>
        <v>0</v>
      </c>
      <c r="H1239" s="44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</row>
    <row r="1240" spans="1:20" ht="15">
      <c r="A1240" s="37">
        <v>232</v>
      </c>
      <c r="B1240" s="38" t="s">
        <v>1007</v>
      </c>
      <c r="C1240" s="39">
        <f>SUM(C1241)</f>
        <v>24469</v>
      </c>
      <c r="D1240" s="39">
        <f>SUM(D1241)</f>
        <v>13963</v>
      </c>
      <c r="E1240" s="39">
        <f>SUM(E1241)</f>
        <v>14137</v>
      </c>
      <c r="F1240" s="42">
        <f t="shared" si="38"/>
        <v>0.5777514405983081</v>
      </c>
      <c r="G1240" s="42">
        <f t="shared" si="39"/>
        <v>1.0124615054071475</v>
      </c>
      <c r="H1240" s="41">
        <f>SUM(H1241)</f>
        <v>14137</v>
      </c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</row>
    <row r="1241" spans="1:20" ht="15">
      <c r="A1241" s="37">
        <v>23203</v>
      </c>
      <c r="B1241" s="38" t="s">
        <v>1008</v>
      </c>
      <c r="C1241" s="39">
        <f>SUM(C1242,C1243,C1244,C1245)</f>
        <v>24469</v>
      </c>
      <c r="D1241" s="39">
        <f>SUM(D1242,D1243,D1244,D1245)</f>
        <v>13963</v>
      </c>
      <c r="E1241" s="39">
        <f>SUM(E1242,E1243,E1244,E1245)</f>
        <v>14137</v>
      </c>
      <c r="F1241" s="42">
        <f t="shared" si="38"/>
        <v>0.5777514405983081</v>
      </c>
      <c r="G1241" s="42">
        <f t="shared" si="39"/>
        <v>1.0124615054071475</v>
      </c>
      <c r="H1241" s="41">
        <f>SUM(H1242,H1243,H1244,H1245)</f>
        <v>14137</v>
      </c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</row>
    <row r="1242" spans="1:20" ht="15">
      <c r="A1242" s="37">
        <v>2320301</v>
      </c>
      <c r="B1242" s="38" t="s">
        <v>1009</v>
      </c>
      <c r="C1242" s="43">
        <v>24469</v>
      </c>
      <c r="D1242" s="43">
        <v>13963</v>
      </c>
      <c r="E1242" s="43">
        <v>14137</v>
      </c>
      <c r="F1242" s="42">
        <f t="shared" si="38"/>
        <v>0.5777514405983081</v>
      </c>
      <c r="G1242" s="42">
        <f t="shared" si="39"/>
        <v>1.0124615054071475</v>
      </c>
      <c r="H1242" s="44">
        <v>14137</v>
      </c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</row>
    <row r="1243" spans="1:20" ht="15">
      <c r="A1243" s="37">
        <v>2320302</v>
      </c>
      <c r="B1243" s="38" t="s">
        <v>1010</v>
      </c>
      <c r="C1243" s="43"/>
      <c r="D1243" s="43"/>
      <c r="E1243" s="43"/>
      <c r="F1243" s="42">
        <f t="shared" si="38"/>
        <v>0</v>
      </c>
      <c r="G1243" s="42">
        <f t="shared" si="39"/>
        <v>0</v>
      </c>
      <c r="H1243" s="44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</row>
    <row r="1244" spans="1:20" ht="15">
      <c r="A1244" s="37">
        <v>2320303</v>
      </c>
      <c r="B1244" s="38" t="s">
        <v>1011</v>
      </c>
      <c r="C1244" s="43"/>
      <c r="D1244" s="43"/>
      <c r="E1244" s="43"/>
      <c r="F1244" s="42">
        <f t="shared" si="38"/>
        <v>0</v>
      </c>
      <c r="G1244" s="42">
        <f t="shared" si="39"/>
        <v>0</v>
      </c>
      <c r="H1244" s="44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</row>
    <row r="1245" spans="1:20" ht="15">
      <c r="A1245" s="37">
        <v>2320399</v>
      </c>
      <c r="B1245" s="38" t="s">
        <v>1012</v>
      </c>
      <c r="C1245" s="43"/>
      <c r="D1245" s="43"/>
      <c r="E1245" s="43"/>
      <c r="F1245" s="42">
        <f t="shared" si="38"/>
        <v>0</v>
      </c>
      <c r="G1245" s="42">
        <f t="shared" si="39"/>
        <v>0</v>
      </c>
      <c r="H1245" s="44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</row>
    <row r="1246" spans="1:20" ht="15">
      <c r="A1246" s="37">
        <v>233</v>
      </c>
      <c r="B1246" s="38" t="s">
        <v>1013</v>
      </c>
      <c r="C1246" s="39">
        <f>SUM(C1247)</f>
        <v>0</v>
      </c>
      <c r="D1246" s="39">
        <f>SUM(D1247)</f>
        <v>41</v>
      </c>
      <c r="E1246" s="39">
        <f>SUM(E1247)</f>
        <v>0</v>
      </c>
      <c r="F1246" s="42">
        <f t="shared" si="38"/>
        <v>0</v>
      </c>
      <c r="G1246" s="42">
        <f t="shared" si="39"/>
        <v>0</v>
      </c>
      <c r="H1246" s="41">
        <f>SUM(H1247)</f>
        <v>0</v>
      </c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</row>
    <row r="1247" spans="1:20" ht="15">
      <c r="A1247" s="37">
        <v>23303</v>
      </c>
      <c r="B1247" s="38" t="s">
        <v>1014</v>
      </c>
      <c r="C1247" s="43"/>
      <c r="D1247" s="43">
        <v>41</v>
      </c>
      <c r="E1247" s="43"/>
      <c r="F1247" s="42">
        <f t="shared" si="38"/>
        <v>0</v>
      </c>
      <c r="G1247" s="42">
        <f t="shared" si="39"/>
        <v>0</v>
      </c>
      <c r="H1247" s="44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</row>
    <row r="1248" spans="1:20" ht="15">
      <c r="A1248" s="45"/>
      <c r="B1248" s="45"/>
      <c r="C1248" s="46"/>
      <c r="D1248" s="46"/>
      <c r="E1248" s="46"/>
      <c r="F1248" s="42"/>
      <c r="G1248" s="42"/>
      <c r="H1248" s="47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</row>
    <row r="1249" spans="1:20" ht="15">
      <c r="A1249" s="45"/>
      <c r="B1249" s="45"/>
      <c r="C1249" s="46"/>
      <c r="D1249" s="46"/>
      <c r="E1249" s="46"/>
      <c r="F1249" s="42"/>
      <c r="G1249" s="42"/>
      <c r="H1249" s="47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</row>
    <row r="1250" spans="1:20" ht="15">
      <c r="A1250" s="45"/>
      <c r="B1250" s="48" t="s">
        <v>1015</v>
      </c>
      <c r="C1250" s="49">
        <f>SUM(C6,C235,C239,C249,C339,C390,C446,C503,C629,C700,C772,C791,C898,C956,C1020,C1040,C1070,C1080,C1124,C1144,C1188,C1236,C1237,C1240,C1246)</f>
        <v>201651</v>
      </c>
      <c r="D1250" s="49">
        <f>SUM(D6,D235,D239,D249,D339,D390,D446,D503,D629,D700,D772,D791,D898,D956,D1020,D1040,D1070,D1080,D1124,D1144,D1188,D1236,D1237,D1240,D1246)</f>
        <v>244305</v>
      </c>
      <c r="E1250" s="49">
        <f>SUM(E6,E235,E239,E249,E339,E390,E446,E503,E629,E700,E772,E791,E898,E956,E1020,E1040,E1070,E1080,E1124,E1144,E1188,E1236,E1237,E1240,E1246)</f>
        <v>152313</v>
      </c>
      <c r="F1250" s="42">
        <f>_xlfn.IFERROR(E1250/C1250,0)</f>
        <v>0.7553297528898939</v>
      </c>
      <c r="G1250" s="42">
        <f>_xlfn.IFERROR(E1250/D1250,0)</f>
        <v>0.6234542886965064</v>
      </c>
      <c r="H1250" s="50">
        <f>SUM(H6,H235,H239,H249,H339,H390,H446,H503,H629,H700,H772,H791,H898,H956,H1020,H1040,H1070,H1080,H1124,H1144,H1188,H1236,H1237,H1240,H1246)</f>
        <v>152313</v>
      </c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</row>
  </sheetData>
  <sheetProtection/>
  <mergeCells count="9">
    <mergeCell ref="I4:I5"/>
    <mergeCell ref="A2:G2"/>
    <mergeCell ref="A3:G3"/>
    <mergeCell ref="A4:B4"/>
    <mergeCell ref="D4:D5"/>
    <mergeCell ref="E4:G4"/>
    <mergeCell ref="H4:H5"/>
    <mergeCell ref="C4:C5"/>
    <mergeCell ref="A1:G1"/>
  </mergeCells>
  <printOptions horizontalCentered="1"/>
  <pageMargins left="0.4724409448818898" right="0.4330708661417323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41">
      <selection activeCell="C5" sqref="C5:C6"/>
    </sheetView>
  </sheetViews>
  <sheetFormatPr defaultColWidth="9.00390625" defaultRowHeight="14.25"/>
  <cols>
    <col min="1" max="1" width="38.25390625" style="3" customWidth="1"/>
    <col min="2" max="2" width="14.00390625" style="3" customWidth="1"/>
    <col min="3" max="3" width="16.50390625" style="3" customWidth="1"/>
    <col min="4" max="4" width="13.875" style="3" customWidth="1"/>
    <col min="5" max="5" width="15.625" style="3" customWidth="1"/>
    <col min="6" max="6" width="18.375" style="3" customWidth="1"/>
    <col min="7" max="7" width="43.75390625" style="3" customWidth="1"/>
    <col min="8" max="8" width="15.125" style="3" customWidth="1"/>
    <col min="9" max="9" width="12.875" style="3" customWidth="1"/>
    <col min="10" max="10" width="14.875" style="3" customWidth="1"/>
    <col min="11" max="11" width="16.125" style="3" customWidth="1"/>
    <col min="12" max="12" width="19.125" style="3" customWidth="1"/>
    <col min="13" max="16384" width="38.25390625" style="3" customWidth="1"/>
  </cols>
  <sheetData>
    <row r="1" spans="1:20" ht="14.25">
      <c r="A1" s="1" t="s">
        <v>1016</v>
      </c>
      <c r="B1" s="1"/>
      <c r="C1" s="52"/>
      <c r="D1" s="1"/>
      <c r="E1" s="2"/>
      <c r="F1" s="2"/>
      <c r="G1" s="2"/>
      <c r="H1" s="7"/>
      <c r="I1" s="7"/>
      <c r="J1" s="7"/>
      <c r="K1" s="7"/>
      <c r="L1" s="2"/>
      <c r="M1" s="4"/>
      <c r="N1" s="4"/>
      <c r="O1" s="53"/>
      <c r="P1" s="4"/>
      <c r="Q1" s="5"/>
      <c r="R1" s="5"/>
      <c r="S1" s="5"/>
      <c r="T1" s="54"/>
    </row>
    <row r="2" spans="1:12" ht="19.5" customHeight="1">
      <c r="A2" s="6" t="s">
        <v>1017</v>
      </c>
      <c r="B2" s="6"/>
      <c r="C2" s="55"/>
      <c r="D2" s="6"/>
      <c r="E2" s="6"/>
      <c r="F2" s="6"/>
      <c r="G2" s="6"/>
      <c r="H2" s="55"/>
      <c r="I2" s="55"/>
      <c r="J2" s="55"/>
      <c r="K2" s="55"/>
      <c r="L2" s="6"/>
    </row>
    <row r="3" spans="1:12" ht="14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7" customHeight="1">
      <c r="A4" s="8" t="s">
        <v>1018</v>
      </c>
      <c r="B4" s="8"/>
      <c r="C4" s="56"/>
      <c r="D4" s="8"/>
      <c r="E4" s="8"/>
      <c r="F4" s="8"/>
      <c r="G4" s="8" t="s">
        <v>1019</v>
      </c>
      <c r="H4" s="56"/>
      <c r="I4" s="56"/>
      <c r="J4" s="56"/>
      <c r="K4" s="56"/>
      <c r="L4" s="8"/>
    </row>
    <row r="5" spans="1:12" ht="15.75" customHeight="1">
      <c r="A5" s="8" t="s">
        <v>6</v>
      </c>
      <c r="B5" s="8" t="s">
        <v>7</v>
      </c>
      <c r="C5" s="8" t="s">
        <v>8</v>
      </c>
      <c r="D5" s="8" t="s">
        <v>9</v>
      </c>
      <c r="E5" s="8"/>
      <c r="F5" s="8"/>
      <c r="G5" s="8" t="s">
        <v>6</v>
      </c>
      <c r="H5" s="8" t="s">
        <v>7</v>
      </c>
      <c r="I5" s="8" t="s">
        <v>8</v>
      </c>
      <c r="J5" s="8" t="s">
        <v>9</v>
      </c>
      <c r="K5" s="8"/>
      <c r="L5" s="8"/>
    </row>
    <row r="6" spans="1:12" ht="15.75" customHeight="1">
      <c r="A6" s="8"/>
      <c r="B6" s="8"/>
      <c r="C6" s="8"/>
      <c r="D6" s="9" t="s">
        <v>1</v>
      </c>
      <c r="E6" s="9" t="s">
        <v>12</v>
      </c>
      <c r="F6" s="9" t="s">
        <v>13</v>
      </c>
      <c r="G6" s="8"/>
      <c r="H6" s="8"/>
      <c r="I6" s="8"/>
      <c r="J6" s="9" t="s">
        <v>1</v>
      </c>
      <c r="K6" s="9" t="s">
        <v>12</v>
      </c>
      <c r="L6" s="9" t="s">
        <v>13</v>
      </c>
    </row>
    <row r="7" spans="1:12" ht="15.75" customHeight="1">
      <c r="A7" s="18" t="s">
        <v>1020</v>
      </c>
      <c r="B7" s="14">
        <v>77000</v>
      </c>
      <c r="C7" s="14">
        <v>58500</v>
      </c>
      <c r="D7" s="14">
        <v>60000</v>
      </c>
      <c r="E7" s="13">
        <f aca="true" t="shared" si="0" ref="E7:E70">_xlfn.IFERROR(D7/B7,0)</f>
        <v>0.7792207792207793</v>
      </c>
      <c r="F7" s="57">
        <f aca="true" t="shared" si="1" ref="F7:F70">_xlfn.IFERROR(D7/C7,0)</f>
        <v>1.0256410256410255</v>
      </c>
      <c r="G7" s="18" t="s">
        <v>1021</v>
      </c>
      <c r="H7" s="14">
        <v>201651</v>
      </c>
      <c r="I7" s="14">
        <v>244305</v>
      </c>
      <c r="J7" s="14">
        <v>152313</v>
      </c>
      <c r="K7" s="13">
        <f aca="true" t="shared" si="2" ref="K7:K70">_xlfn.IFERROR(J7/H7,0)</f>
        <v>0.7553297528898939</v>
      </c>
      <c r="L7" s="13">
        <f aca="true" t="shared" si="3" ref="L7:L70">_xlfn.IFERROR(J7/I7,0)</f>
        <v>0.6234542886965064</v>
      </c>
    </row>
    <row r="8" spans="1:18" ht="15.75" customHeight="1">
      <c r="A8" s="11" t="s">
        <v>1022</v>
      </c>
      <c r="B8" s="12">
        <f>SUM(B9,B78,B82,B83,B88,B89,B90,B91,B92,B93)</f>
        <v>217257</v>
      </c>
      <c r="C8" s="12">
        <f>SUM(C9,C78,C82,C83,C88,C89,C90,C91,C92,C93)</f>
        <v>509571</v>
      </c>
      <c r="D8" s="12">
        <f>SUM(D9,D78,D82,D83,D88,D89,D90,D91,D92,D93)</f>
        <v>175446</v>
      </c>
      <c r="E8" s="13">
        <f t="shared" si="0"/>
        <v>0.8075505047018048</v>
      </c>
      <c r="F8" s="57">
        <f t="shared" si="1"/>
        <v>0.3443013829279924</v>
      </c>
      <c r="G8" s="11" t="s">
        <v>1023</v>
      </c>
      <c r="H8" s="12">
        <f>SUM(H9,H78,H84,H85,H86,H87,H88,H89,H90,H91,H92,H93)</f>
        <v>92606</v>
      </c>
      <c r="I8" s="12">
        <f>SUM(I9,I78,I84,I85,I86,I87,I88,I89,I90,I91,I92,I93)</f>
        <v>323766</v>
      </c>
      <c r="J8" s="12">
        <f>SUM(J9,J78,J84,J85,J86,J87,J88,J89,J90,J91,J92,J93)</f>
        <v>83133</v>
      </c>
      <c r="K8" s="13">
        <f t="shared" si="2"/>
        <v>0.8977064121115262</v>
      </c>
      <c r="L8" s="13">
        <f t="shared" si="3"/>
        <v>0.25676877745038085</v>
      </c>
      <c r="M8" s="58"/>
      <c r="N8" s="58"/>
      <c r="O8" s="58"/>
      <c r="P8" s="58"/>
      <c r="Q8" s="58"/>
      <c r="R8" s="58"/>
    </row>
    <row r="9" spans="1:18" ht="15.75" customHeight="1">
      <c r="A9" s="18" t="s">
        <v>1024</v>
      </c>
      <c r="B9" s="12">
        <f>SUM(B10,B17,B53)</f>
        <v>154701</v>
      </c>
      <c r="C9" s="12">
        <f>SUM(C10,C17,C53)</f>
        <v>259856</v>
      </c>
      <c r="D9" s="12">
        <f>SUM(D10,D17,D53)</f>
        <v>113473</v>
      </c>
      <c r="E9" s="13">
        <f t="shared" si="0"/>
        <v>0.7334988138408931</v>
      </c>
      <c r="F9" s="57">
        <f t="shared" si="1"/>
        <v>0.4366764669663198</v>
      </c>
      <c r="G9" s="18" t="s">
        <v>1025</v>
      </c>
      <c r="H9" s="12">
        <f>SUM(H10,H17,H53)</f>
        <v>0</v>
      </c>
      <c r="I9" s="12">
        <f>SUM(I10,I17,I53)</f>
        <v>0</v>
      </c>
      <c r="J9" s="12">
        <f>SUM(J10,J17,J53)</f>
        <v>0</v>
      </c>
      <c r="K9" s="13">
        <f t="shared" si="2"/>
        <v>0</v>
      </c>
      <c r="L9" s="13">
        <f t="shared" si="3"/>
        <v>0</v>
      </c>
      <c r="M9" s="58"/>
      <c r="N9" s="58"/>
      <c r="O9" s="58"/>
      <c r="P9" s="58"/>
      <c r="Q9" s="58"/>
      <c r="R9" s="58"/>
    </row>
    <row r="10" spans="1:18" ht="15.75" customHeight="1">
      <c r="A10" s="18" t="s">
        <v>1026</v>
      </c>
      <c r="B10" s="12">
        <f>SUM(B11:B16)</f>
        <v>9744</v>
      </c>
      <c r="C10" s="12">
        <f>SUM(C11:C16)</f>
        <v>9744</v>
      </c>
      <c r="D10" s="12">
        <f>SUM(D11:D16)</f>
        <v>9744</v>
      </c>
      <c r="E10" s="13">
        <f t="shared" si="0"/>
        <v>1</v>
      </c>
      <c r="F10" s="57">
        <f t="shared" si="1"/>
        <v>1</v>
      </c>
      <c r="G10" s="18" t="s">
        <v>1027</v>
      </c>
      <c r="H10" s="14">
        <f>SUM(H11:H16)</f>
        <v>0</v>
      </c>
      <c r="I10" s="14">
        <f>SUM(I11:I16)</f>
        <v>0</v>
      </c>
      <c r="J10" s="14">
        <f>SUM(J11:J16)</f>
        <v>0</v>
      </c>
      <c r="K10" s="13">
        <f t="shared" si="2"/>
        <v>0</v>
      </c>
      <c r="L10" s="13">
        <f t="shared" si="3"/>
        <v>0</v>
      </c>
      <c r="M10" s="58"/>
      <c r="N10" s="58"/>
      <c r="O10" s="58"/>
      <c r="P10" s="58"/>
      <c r="Q10" s="58"/>
      <c r="R10" s="58"/>
    </row>
    <row r="11" spans="1:18" ht="15.75" customHeight="1">
      <c r="A11" s="11" t="s">
        <v>1028</v>
      </c>
      <c r="B11" s="14">
        <v>1670</v>
      </c>
      <c r="C11" s="14">
        <v>1670</v>
      </c>
      <c r="D11" s="14">
        <v>1670</v>
      </c>
      <c r="E11" s="13">
        <f t="shared" si="0"/>
        <v>1</v>
      </c>
      <c r="F11" s="57">
        <f t="shared" si="1"/>
        <v>1</v>
      </c>
      <c r="G11" s="18" t="s">
        <v>1029</v>
      </c>
      <c r="H11" s="14"/>
      <c r="I11" s="14"/>
      <c r="J11" s="14"/>
      <c r="K11" s="13">
        <f t="shared" si="2"/>
        <v>0</v>
      </c>
      <c r="L11" s="13">
        <f t="shared" si="3"/>
        <v>0</v>
      </c>
      <c r="M11" s="58"/>
      <c r="N11" s="58"/>
      <c r="O11" s="58"/>
      <c r="P11" s="58"/>
      <c r="Q11" s="58"/>
      <c r="R11" s="58"/>
    </row>
    <row r="12" spans="1:18" ht="15.75" customHeight="1">
      <c r="A12" s="11" t="s">
        <v>1030</v>
      </c>
      <c r="B12" s="14">
        <v>275</v>
      </c>
      <c r="C12" s="14">
        <v>275</v>
      </c>
      <c r="D12" s="14">
        <v>275</v>
      </c>
      <c r="E12" s="13">
        <f t="shared" si="0"/>
        <v>1</v>
      </c>
      <c r="F12" s="57">
        <f t="shared" si="1"/>
        <v>1</v>
      </c>
      <c r="G12" s="18" t="s">
        <v>1031</v>
      </c>
      <c r="H12" s="14"/>
      <c r="I12" s="14"/>
      <c r="J12" s="14"/>
      <c r="K12" s="13">
        <f t="shared" si="2"/>
        <v>0</v>
      </c>
      <c r="L12" s="13">
        <f t="shared" si="3"/>
        <v>0</v>
      </c>
      <c r="M12" s="58"/>
      <c r="N12" s="58"/>
      <c r="O12" s="58"/>
      <c r="P12" s="58"/>
      <c r="Q12" s="58"/>
      <c r="R12" s="58"/>
    </row>
    <row r="13" spans="1:18" ht="15.75" customHeight="1">
      <c r="A13" s="11" t="s">
        <v>1032</v>
      </c>
      <c r="B13" s="14">
        <v>4778</v>
      </c>
      <c r="C13" s="14">
        <v>4778</v>
      </c>
      <c r="D13" s="14">
        <v>4778</v>
      </c>
      <c r="E13" s="13">
        <f t="shared" si="0"/>
        <v>1</v>
      </c>
      <c r="F13" s="57">
        <f t="shared" si="1"/>
        <v>1</v>
      </c>
      <c r="G13" s="18" t="s">
        <v>1033</v>
      </c>
      <c r="H13" s="14"/>
      <c r="I13" s="14"/>
      <c r="J13" s="14"/>
      <c r="K13" s="13">
        <f t="shared" si="2"/>
        <v>0</v>
      </c>
      <c r="L13" s="13">
        <f t="shared" si="3"/>
        <v>0</v>
      </c>
      <c r="M13" s="58"/>
      <c r="N13" s="58"/>
      <c r="O13" s="58"/>
      <c r="P13" s="58"/>
      <c r="Q13" s="58"/>
      <c r="R13" s="58"/>
    </row>
    <row r="14" spans="1:18" ht="15.75" customHeight="1">
      <c r="A14" s="11" t="s">
        <v>1034</v>
      </c>
      <c r="B14" s="14">
        <v>36</v>
      </c>
      <c r="C14" s="14">
        <v>36</v>
      </c>
      <c r="D14" s="14">
        <v>36</v>
      </c>
      <c r="E14" s="13">
        <f t="shared" si="0"/>
        <v>1</v>
      </c>
      <c r="F14" s="57">
        <f t="shared" si="1"/>
        <v>1</v>
      </c>
      <c r="G14" s="18" t="s">
        <v>1035</v>
      </c>
      <c r="H14" s="14"/>
      <c r="I14" s="14"/>
      <c r="J14" s="14"/>
      <c r="K14" s="13">
        <f t="shared" si="2"/>
        <v>0</v>
      </c>
      <c r="L14" s="13">
        <f t="shared" si="3"/>
        <v>0</v>
      </c>
      <c r="M14" s="58"/>
      <c r="N14" s="58"/>
      <c r="O14" s="58"/>
      <c r="P14" s="58"/>
      <c r="Q14" s="58"/>
      <c r="R14" s="58"/>
    </row>
    <row r="15" spans="1:18" ht="15.75" customHeight="1">
      <c r="A15" s="11" t="s">
        <v>1036</v>
      </c>
      <c r="B15" s="14">
        <v>2985</v>
      </c>
      <c r="C15" s="14">
        <v>2985</v>
      </c>
      <c r="D15" s="14">
        <v>2985</v>
      </c>
      <c r="E15" s="13">
        <f t="shared" si="0"/>
        <v>1</v>
      </c>
      <c r="F15" s="57">
        <f t="shared" si="1"/>
        <v>1</v>
      </c>
      <c r="G15" s="18" t="s">
        <v>1037</v>
      </c>
      <c r="H15" s="14"/>
      <c r="I15" s="14"/>
      <c r="J15" s="14"/>
      <c r="K15" s="13">
        <f t="shared" si="2"/>
        <v>0</v>
      </c>
      <c r="L15" s="13">
        <f t="shared" si="3"/>
        <v>0</v>
      </c>
      <c r="M15" s="58"/>
      <c r="N15" s="58"/>
      <c r="O15" s="58"/>
      <c r="P15" s="58"/>
      <c r="Q15" s="58"/>
      <c r="R15" s="58"/>
    </row>
    <row r="16" spans="1:18" ht="15.75" customHeight="1">
      <c r="A16" s="11" t="s">
        <v>1038</v>
      </c>
      <c r="B16" s="14"/>
      <c r="C16" s="14"/>
      <c r="D16" s="14"/>
      <c r="E16" s="13">
        <f t="shared" si="0"/>
        <v>0</v>
      </c>
      <c r="F16" s="57">
        <f t="shared" si="1"/>
        <v>0</v>
      </c>
      <c r="G16" s="18" t="s">
        <v>1039</v>
      </c>
      <c r="H16" s="14"/>
      <c r="I16" s="14"/>
      <c r="J16" s="14"/>
      <c r="K16" s="13">
        <f t="shared" si="2"/>
        <v>0</v>
      </c>
      <c r="L16" s="13">
        <f t="shared" si="3"/>
        <v>0</v>
      </c>
      <c r="M16" s="58"/>
      <c r="N16" s="58"/>
      <c r="O16" s="58"/>
      <c r="P16" s="58"/>
      <c r="Q16" s="58"/>
      <c r="R16" s="58"/>
    </row>
    <row r="17" spans="1:18" ht="15.75" customHeight="1">
      <c r="A17" s="11" t="s">
        <v>1040</v>
      </c>
      <c r="B17" s="12">
        <f>SUM(B18:B52)</f>
        <v>143788</v>
      </c>
      <c r="C17" s="12">
        <f>SUM(C18:C52)</f>
        <v>224368</v>
      </c>
      <c r="D17" s="12">
        <f>SUM(D18:D52)</f>
        <v>103729</v>
      </c>
      <c r="E17" s="13">
        <f t="shared" si="0"/>
        <v>0.7214023423373299</v>
      </c>
      <c r="F17" s="57">
        <f t="shared" si="1"/>
        <v>0.4623163731013335</v>
      </c>
      <c r="G17" s="18" t="s">
        <v>1041</v>
      </c>
      <c r="H17" s="14">
        <f>SUM(H18:H52)</f>
        <v>0</v>
      </c>
      <c r="I17" s="14">
        <f>SUM(I18:I52)</f>
        <v>0</v>
      </c>
      <c r="J17" s="14">
        <f>SUM(J18:J52)</f>
        <v>0</v>
      </c>
      <c r="K17" s="13">
        <f t="shared" si="2"/>
        <v>0</v>
      </c>
      <c r="L17" s="13">
        <f t="shared" si="3"/>
        <v>0</v>
      </c>
      <c r="M17" s="58"/>
      <c r="N17" s="58"/>
      <c r="O17" s="58"/>
      <c r="P17" s="58"/>
      <c r="Q17" s="58"/>
      <c r="R17" s="58"/>
    </row>
    <row r="18" spans="1:18" ht="15.75" customHeight="1">
      <c r="A18" s="11" t="s">
        <v>1042</v>
      </c>
      <c r="B18" s="14">
        <v>85</v>
      </c>
      <c r="C18" s="14">
        <v>85</v>
      </c>
      <c r="D18" s="14">
        <v>85</v>
      </c>
      <c r="E18" s="13">
        <f t="shared" si="0"/>
        <v>1</v>
      </c>
      <c r="F18" s="57">
        <f t="shared" si="1"/>
        <v>1</v>
      </c>
      <c r="G18" s="18" t="s">
        <v>1043</v>
      </c>
      <c r="H18" s="14"/>
      <c r="I18" s="14"/>
      <c r="J18" s="14"/>
      <c r="K18" s="13">
        <f t="shared" si="2"/>
        <v>0</v>
      </c>
      <c r="L18" s="13">
        <f t="shared" si="3"/>
        <v>0</v>
      </c>
      <c r="M18" s="58"/>
      <c r="N18" s="58"/>
      <c r="O18" s="58"/>
      <c r="P18" s="58"/>
      <c r="Q18" s="58"/>
      <c r="R18" s="58"/>
    </row>
    <row r="19" spans="1:18" ht="15.75" customHeight="1">
      <c r="A19" s="11" t="s">
        <v>1044</v>
      </c>
      <c r="B19" s="14">
        <v>64978</v>
      </c>
      <c r="C19" s="14">
        <v>69001</v>
      </c>
      <c r="D19" s="14">
        <v>67591</v>
      </c>
      <c r="E19" s="13">
        <f t="shared" si="0"/>
        <v>1.040213610760565</v>
      </c>
      <c r="F19" s="57">
        <f t="shared" si="1"/>
        <v>0.979565513543282</v>
      </c>
      <c r="G19" s="18" t="s">
        <v>1045</v>
      </c>
      <c r="H19" s="14"/>
      <c r="I19" s="14"/>
      <c r="J19" s="14"/>
      <c r="K19" s="13">
        <f t="shared" si="2"/>
        <v>0</v>
      </c>
      <c r="L19" s="13">
        <f t="shared" si="3"/>
        <v>0</v>
      </c>
      <c r="M19" s="58"/>
      <c r="N19" s="58"/>
      <c r="O19" s="58"/>
      <c r="P19" s="58"/>
      <c r="Q19" s="58"/>
      <c r="R19" s="58"/>
    </row>
    <row r="20" spans="1:18" ht="15.75" customHeight="1">
      <c r="A20" s="11" t="s">
        <v>1046</v>
      </c>
      <c r="B20" s="14">
        <v>8308</v>
      </c>
      <c r="C20" s="14">
        <v>11245</v>
      </c>
      <c r="D20" s="14">
        <v>8308</v>
      </c>
      <c r="E20" s="13">
        <f t="shared" si="0"/>
        <v>1</v>
      </c>
      <c r="F20" s="57">
        <f t="shared" si="1"/>
        <v>0.7388172521120498</v>
      </c>
      <c r="G20" s="18" t="s">
        <v>1047</v>
      </c>
      <c r="H20" s="14"/>
      <c r="I20" s="14"/>
      <c r="J20" s="14"/>
      <c r="K20" s="13">
        <f t="shared" si="2"/>
        <v>0</v>
      </c>
      <c r="L20" s="13">
        <f t="shared" si="3"/>
        <v>0</v>
      </c>
      <c r="M20" s="58"/>
      <c r="N20" s="58"/>
      <c r="O20" s="58"/>
      <c r="P20" s="58"/>
      <c r="Q20" s="58"/>
      <c r="R20" s="58"/>
    </row>
    <row r="21" spans="1:18" ht="15.75" customHeight="1">
      <c r="A21" s="11" t="s">
        <v>1048</v>
      </c>
      <c r="B21" s="14">
        <v>9174</v>
      </c>
      <c r="C21" s="14">
        <v>19174</v>
      </c>
      <c r="D21" s="14">
        <v>11268</v>
      </c>
      <c r="E21" s="13">
        <f t="shared" si="0"/>
        <v>1.2282537606278614</v>
      </c>
      <c r="F21" s="57">
        <f t="shared" si="1"/>
        <v>0.5876708042140398</v>
      </c>
      <c r="G21" s="18" t="s">
        <v>1049</v>
      </c>
      <c r="H21" s="14"/>
      <c r="I21" s="14"/>
      <c r="J21" s="14"/>
      <c r="K21" s="13">
        <f t="shared" si="2"/>
        <v>0</v>
      </c>
      <c r="L21" s="13">
        <f t="shared" si="3"/>
        <v>0</v>
      </c>
      <c r="M21" s="58"/>
      <c r="N21" s="58"/>
      <c r="O21" s="58"/>
      <c r="P21" s="58"/>
      <c r="Q21" s="58"/>
      <c r="R21" s="58"/>
    </row>
    <row r="22" spans="1:18" ht="15.75" customHeight="1">
      <c r="A22" s="11" t="s">
        <v>1050</v>
      </c>
      <c r="B22" s="14"/>
      <c r="C22" s="14"/>
      <c r="D22" s="14"/>
      <c r="E22" s="13">
        <f t="shared" si="0"/>
        <v>0</v>
      </c>
      <c r="F22" s="57">
        <f t="shared" si="1"/>
        <v>0</v>
      </c>
      <c r="G22" s="18" t="s">
        <v>1051</v>
      </c>
      <c r="H22" s="14"/>
      <c r="I22" s="14"/>
      <c r="J22" s="14"/>
      <c r="K22" s="13">
        <f t="shared" si="2"/>
        <v>0</v>
      </c>
      <c r="L22" s="13">
        <f t="shared" si="3"/>
        <v>0</v>
      </c>
      <c r="M22" s="58"/>
      <c r="N22" s="58"/>
      <c r="O22" s="58"/>
      <c r="P22" s="58"/>
      <c r="Q22" s="58"/>
      <c r="R22" s="58"/>
    </row>
    <row r="23" spans="1:18" ht="15.75" customHeight="1">
      <c r="A23" s="11" t="s">
        <v>1052</v>
      </c>
      <c r="B23" s="14">
        <v>1260</v>
      </c>
      <c r="C23" s="14">
        <v>1260</v>
      </c>
      <c r="D23" s="14">
        <v>1260</v>
      </c>
      <c r="E23" s="13">
        <f t="shared" si="0"/>
        <v>1</v>
      </c>
      <c r="F23" s="57">
        <f t="shared" si="1"/>
        <v>1</v>
      </c>
      <c r="G23" s="18" t="s">
        <v>1053</v>
      </c>
      <c r="H23" s="14"/>
      <c r="I23" s="14"/>
      <c r="J23" s="14"/>
      <c r="K23" s="13">
        <f t="shared" si="2"/>
        <v>0</v>
      </c>
      <c r="L23" s="13">
        <f t="shared" si="3"/>
        <v>0</v>
      </c>
      <c r="M23" s="58"/>
      <c r="N23" s="58"/>
      <c r="O23" s="58"/>
      <c r="P23" s="58"/>
      <c r="Q23" s="58"/>
      <c r="R23" s="58"/>
    </row>
    <row r="24" spans="1:18" ht="15.75" customHeight="1">
      <c r="A24" s="11" t="s">
        <v>1054</v>
      </c>
      <c r="B24" s="14">
        <v>1874</v>
      </c>
      <c r="C24" s="14">
        <v>2159</v>
      </c>
      <c r="D24" s="14">
        <v>2159</v>
      </c>
      <c r="E24" s="13">
        <f t="shared" si="0"/>
        <v>1.1520811099252934</v>
      </c>
      <c r="F24" s="57">
        <f t="shared" si="1"/>
        <v>1</v>
      </c>
      <c r="G24" s="18" t="s">
        <v>1055</v>
      </c>
      <c r="H24" s="14"/>
      <c r="I24" s="14"/>
      <c r="J24" s="14"/>
      <c r="K24" s="13">
        <f t="shared" si="2"/>
        <v>0</v>
      </c>
      <c r="L24" s="13">
        <f t="shared" si="3"/>
        <v>0</v>
      </c>
      <c r="M24" s="58"/>
      <c r="N24" s="58"/>
      <c r="O24" s="58"/>
      <c r="P24" s="58"/>
      <c r="Q24" s="58"/>
      <c r="R24" s="58"/>
    </row>
    <row r="25" spans="1:18" ht="15.75" customHeight="1">
      <c r="A25" s="11" t="s">
        <v>1056</v>
      </c>
      <c r="B25" s="14"/>
      <c r="C25" s="14"/>
      <c r="D25" s="14"/>
      <c r="E25" s="13">
        <f t="shared" si="0"/>
        <v>0</v>
      </c>
      <c r="F25" s="57">
        <f t="shared" si="1"/>
        <v>0</v>
      </c>
      <c r="G25" s="18" t="s">
        <v>1057</v>
      </c>
      <c r="H25" s="14"/>
      <c r="I25" s="14"/>
      <c r="J25" s="14"/>
      <c r="K25" s="13">
        <f t="shared" si="2"/>
        <v>0</v>
      </c>
      <c r="L25" s="13">
        <f t="shared" si="3"/>
        <v>0</v>
      </c>
      <c r="M25" s="58"/>
      <c r="N25" s="58"/>
      <c r="O25" s="58"/>
      <c r="P25" s="58"/>
      <c r="Q25" s="58"/>
      <c r="R25" s="58"/>
    </row>
    <row r="26" spans="1:18" ht="14.25">
      <c r="A26" s="11" t="s">
        <v>1058</v>
      </c>
      <c r="B26" s="14">
        <v>12358</v>
      </c>
      <c r="C26" s="14">
        <v>12358</v>
      </c>
      <c r="D26" s="14">
        <v>13058</v>
      </c>
      <c r="E26" s="13">
        <f t="shared" si="0"/>
        <v>1.0566434698171225</v>
      </c>
      <c r="F26" s="57">
        <f t="shared" si="1"/>
        <v>1.0566434698171225</v>
      </c>
      <c r="G26" s="18" t="s">
        <v>1059</v>
      </c>
      <c r="H26" s="14"/>
      <c r="I26" s="14"/>
      <c r="J26" s="14"/>
      <c r="K26" s="13">
        <f t="shared" si="2"/>
        <v>0</v>
      </c>
      <c r="L26" s="13">
        <f t="shared" si="3"/>
        <v>0</v>
      </c>
      <c r="M26" s="58"/>
      <c r="N26" s="58"/>
      <c r="O26" s="58"/>
      <c r="P26" s="58"/>
      <c r="Q26" s="58"/>
      <c r="R26" s="58"/>
    </row>
    <row r="27" spans="1:18" ht="14.25">
      <c r="A27" s="11" t="s">
        <v>1060</v>
      </c>
      <c r="B27" s="14"/>
      <c r="C27" s="14"/>
      <c r="D27" s="14"/>
      <c r="E27" s="13">
        <f t="shared" si="0"/>
        <v>0</v>
      </c>
      <c r="F27" s="57">
        <f t="shared" si="1"/>
        <v>0</v>
      </c>
      <c r="G27" s="18" t="s">
        <v>1061</v>
      </c>
      <c r="H27" s="14"/>
      <c r="I27" s="14"/>
      <c r="J27" s="14"/>
      <c r="K27" s="13">
        <f t="shared" si="2"/>
        <v>0</v>
      </c>
      <c r="L27" s="13">
        <f t="shared" si="3"/>
        <v>0</v>
      </c>
      <c r="M27" s="58"/>
      <c r="N27" s="58"/>
      <c r="O27" s="58"/>
      <c r="P27" s="58"/>
      <c r="Q27" s="58"/>
      <c r="R27" s="58"/>
    </row>
    <row r="28" spans="1:18" ht="15" customHeight="1" hidden="1">
      <c r="A28" s="11" t="s">
        <v>1062</v>
      </c>
      <c r="B28" s="14"/>
      <c r="C28" s="14"/>
      <c r="D28" s="14"/>
      <c r="E28" s="13">
        <f t="shared" si="0"/>
        <v>0</v>
      </c>
      <c r="F28" s="57">
        <f t="shared" si="1"/>
        <v>0</v>
      </c>
      <c r="G28" s="18" t="s">
        <v>1063</v>
      </c>
      <c r="H28" s="14"/>
      <c r="I28" s="14"/>
      <c r="J28" s="14"/>
      <c r="K28" s="13">
        <f t="shared" si="2"/>
        <v>0</v>
      </c>
      <c r="L28" s="13">
        <f t="shared" si="3"/>
        <v>0</v>
      </c>
      <c r="M28" s="58"/>
      <c r="N28" s="58"/>
      <c r="O28" s="58"/>
      <c r="P28" s="58"/>
      <c r="Q28" s="58"/>
      <c r="R28" s="58"/>
    </row>
    <row r="29" spans="1:18" ht="15" customHeight="1" hidden="1">
      <c r="A29" s="11" t="s">
        <v>1064</v>
      </c>
      <c r="B29" s="14"/>
      <c r="C29" s="14"/>
      <c r="D29" s="14"/>
      <c r="E29" s="13">
        <f t="shared" si="0"/>
        <v>0</v>
      </c>
      <c r="F29" s="57">
        <f t="shared" si="1"/>
        <v>0</v>
      </c>
      <c r="G29" s="18" t="s">
        <v>1065</v>
      </c>
      <c r="H29" s="14"/>
      <c r="I29" s="14"/>
      <c r="J29" s="14"/>
      <c r="K29" s="13">
        <f t="shared" si="2"/>
        <v>0</v>
      </c>
      <c r="L29" s="13">
        <f t="shared" si="3"/>
        <v>0</v>
      </c>
      <c r="M29" s="58"/>
      <c r="N29" s="58"/>
      <c r="O29" s="58"/>
      <c r="P29" s="58"/>
      <c r="Q29" s="58"/>
      <c r="R29" s="58"/>
    </row>
    <row r="30" spans="1:18" ht="15" customHeight="1" hidden="1">
      <c r="A30" s="11" t="s">
        <v>1066</v>
      </c>
      <c r="B30" s="14"/>
      <c r="C30" s="14"/>
      <c r="D30" s="14"/>
      <c r="E30" s="13">
        <f t="shared" si="0"/>
        <v>0</v>
      </c>
      <c r="F30" s="57">
        <f t="shared" si="1"/>
        <v>0</v>
      </c>
      <c r="G30" s="18" t="s">
        <v>1067</v>
      </c>
      <c r="H30" s="14"/>
      <c r="I30" s="14"/>
      <c r="J30" s="14"/>
      <c r="K30" s="13">
        <f t="shared" si="2"/>
        <v>0</v>
      </c>
      <c r="L30" s="13">
        <f t="shared" si="3"/>
        <v>0</v>
      </c>
      <c r="M30" s="58"/>
      <c r="N30" s="58"/>
      <c r="O30" s="58"/>
      <c r="P30" s="58"/>
      <c r="Q30" s="58"/>
      <c r="R30" s="58"/>
    </row>
    <row r="31" spans="1:18" ht="15" customHeight="1" hidden="1">
      <c r="A31" s="11" t="s">
        <v>1068</v>
      </c>
      <c r="B31" s="14"/>
      <c r="C31" s="14">
        <v>137</v>
      </c>
      <c r="D31" s="14"/>
      <c r="E31" s="13">
        <f t="shared" si="0"/>
        <v>0</v>
      </c>
      <c r="F31" s="57">
        <f t="shared" si="1"/>
        <v>0</v>
      </c>
      <c r="G31" s="18" t="s">
        <v>1069</v>
      </c>
      <c r="H31" s="14"/>
      <c r="I31" s="14"/>
      <c r="J31" s="14"/>
      <c r="K31" s="13">
        <f t="shared" si="2"/>
        <v>0</v>
      </c>
      <c r="L31" s="13">
        <f t="shared" si="3"/>
        <v>0</v>
      </c>
      <c r="M31" s="58"/>
      <c r="N31" s="58"/>
      <c r="O31" s="58"/>
      <c r="P31" s="58"/>
      <c r="Q31" s="58"/>
      <c r="R31" s="58"/>
    </row>
    <row r="32" spans="1:18" ht="14.25">
      <c r="A32" s="11" t="s">
        <v>1070</v>
      </c>
      <c r="B32" s="14"/>
      <c r="C32" s="14"/>
      <c r="D32" s="14"/>
      <c r="E32" s="13">
        <f t="shared" si="0"/>
        <v>0</v>
      </c>
      <c r="F32" s="57">
        <f t="shared" si="1"/>
        <v>0</v>
      </c>
      <c r="G32" s="18" t="s">
        <v>1071</v>
      </c>
      <c r="H32" s="14"/>
      <c r="I32" s="14"/>
      <c r="J32" s="14"/>
      <c r="K32" s="13">
        <f t="shared" si="2"/>
        <v>0</v>
      </c>
      <c r="L32" s="13">
        <f t="shared" si="3"/>
        <v>0</v>
      </c>
      <c r="M32" s="58"/>
      <c r="N32" s="58"/>
      <c r="O32" s="58"/>
      <c r="P32" s="58"/>
      <c r="Q32" s="58"/>
      <c r="R32" s="58"/>
    </row>
    <row r="33" spans="1:18" ht="14.25">
      <c r="A33" s="11" t="s">
        <v>1072</v>
      </c>
      <c r="B33" s="14"/>
      <c r="C33" s="14"/>
      <c r="D33" s="14"/>
      <c r="E33" s="13">
        <f t="shared" si="0"/>
        <v>0</v>
      </c>
      <c r="F33" s="57">
        <f t="shared" si="1"/>
        <v>0</v>
      </c>
      <c r="G33" s="18" t="s">
        <v>1073</v>
      </c>
      <c r="H33" s="14"/>
      <c r="I33" s="14"/>
      <c r="J33" s="14"/>
      <c r="K33" s="13">
        <f t="shared" si="2"/>
        <v>0</v>
      </c>
      <c r="L33" s="13">
        <f t="shared" si="3"/>
        <v>0</v>
      </c>
      <c r="M33" s="58"/>
      <c r="N33" s="58"/>
      <c r="O33" s="58"/>
      <c r="P33" s="58"/>
      <c r="Q33" s="58"/>
      <c r="R33" s="58"/>
    </row>
    <row r="34" spans="1:18" ht="14.25">
      <c r="A34" s="11" t="s">
        <v>1074</v>
      </c>
      <c r="B34" s="14">
        <v>1025</v>
      </c>
      <c r="C34" s="14">
        <v>1259</v>
      </c>
      <c r="D34" s="14"/>
      <c r="E34" s="13">
        <f t="shared" si="0"/>
        <v>0</v>
      </c>
      <c r="F34" s="57">
        <f t="shared" si="1"/>
        <v>0</v>
      </c>
      <c r="G34" s="18" t="s">
        <v>1075</v>
      </c>
      <c r="H34" s="14"/>
      <c r="I34" s="14"/>
      <c r="J34" s="14"/>
      <c r="K34" s="13">
        <f t="shared" si="2"/>
        <v>0</v>
      </c>
      <c r="L34" s="13">
        <f t="shared" si="3"/>
        <v>0</v>
      </c>
      <c r="M34" s="58"/>
      <c r="N34" s="58"/>
      <c r="O34" s="58"/>
      <c r="P34" s="58"/>
      <c r="Q34" s="58"/>
      <c r="R34" s="58"/>
    </row>
    <row r="35" spans="1:18" ht="14.25">
      <c r="A35" s="11" t="s">
        <v>1076</v>
      </c>
      <c r="B35" s="14">
        <v>2588</v>
      </c>
      <c r="C35" s="14">
        <v>4534</v>
      </c>
      <c r="D35" s="14"/>
      <c r="E35" s="13">
        <f t="shared" si="0"/>
        <v>0</v>
      </c>
      <c r="F35" s="57">
        <f t="shared" si="1"/>
        <v>0</v>
      </c>
      <c r="G35" s="18" t="s">
        <v>1077</v>
      </c>
      <c r="H35" s="14"/>
      <c r="I35" s="14"/>
      <c r="J35" s="14"/>
      <c r="K35" s="13">
        <f t="shared" si="2"/>
        <v>0</v>
      </c>
      <c r="L35" s="13">
        <f t="shared" si="3"/>
        <v>0</v>
      </c>
      <c r="M35" s="58"/>
      <c r="N35" s="58"/>
      <c r="O35" s="58"/>
      <c r="P35" s="58"/>
      <c r="Q35" s="58"/>
      <c r="R35" s="58"/>
    </row>
    <row r="36" spans="1:18" ht="14.25">
      <c r="A36" s="11" t="s">
        <v>1078</v>
      </c>
      <c r="B36" s="14"/>
      <c r="C36" s="14"/>
      <c r="D36" s="14"/>
      <c r="E36" s="13">
        <f t="shared" si="0"/>
        <v>0</v>
      </c>
      <c r="F36" s="57">
        <f t="shared" si="1"/>
        <v>0</v>
      </c>
      <c r="G36" s="18" t="s">
        <v>1079</v>
      </c>
      <c r="H36" s="14"/>
      <c r="I36" s="14"/>
      <c r="J36" s="14"/>
      <c r="K36" s="13">
        <f t="shared" si="2"/>
        <v>0</v>
      </c>
      <c r="L36" s="13">
        <f t="shared" si="3"/>
        <v>0</v>
      </c>
      <c r="M36" s="58"/>
      <c r="N36" s="58"/>
      <c r="O36" s="58"/>
      <c r="P36" s="58"/>
      <c r="Q36" s="58"/>
      <c r="R36" s="58"/>
    </row>
    <row r="37" spans="1:18" ht="14.25">
      <c r="A37" s="11" t="s">
        <v>1080</v>
      </c>
      <c r="B37" s="14"/>
      <c r="C37" s="14">
        <v>176</v>
      </c>
      <c r="D37" s="14"/>
      <c r="E37" s="13">
        <f t="shared" si="0"/>
        <v>0</v>
      </c>
      <c r="F37" s="57">
        <f t="shared" si="1"/>
        <v>0</v>
      </c>
      <c r="G37" s="18" t="s">
        <v>1081</v>
      </c>
      <c r="H37" s="14"/>
      <c r="I37" s="14"/>
      <c r="J37" s="14"/>
      <c r="K37" s="13">
        <f t="shared" si="2"/>
        <v>0</v>
      </c>
      <c r="L37" s="13">
        <f t="shared" si="3"/>
        <v>0</v>
      </c>
      <c r="M37" s="58"/>
      <c r="N37" s="58"/>
      <c r="O37" s="58"/>
      <c r="P37" s="58"/>
      <c r="Q37" s="58"/>
      <c r="R37" s="58"/>
    </row>
    <row r="38" spans="1:18" ht="14.25">
      <c r="A38" s="11" t="s">
        <v>1082</v>
      </c>
      <c r="B38" s="14">
        <v>18990</v>
      </c>
      <c r="C38" s="14">
        <v>22037</v>
      </c>
      <c r="D38" s="14"/>
      <c r="E38" s="13">
        <f t="shared" si="0"/>
        <v>0</v>
      </c>
      <c r="F38" s="57">
        <f t="shared" si="1"/>
        <v>0</v>
      </c>
      <c r="G38" s="18" t="s">
        <v>1083</v>
      </c>
      <c r="H38" s="14"/>
      <c r="I38" s="14"/>
      <c r="J38" s="14"/>
      <c r="K38" s="13">
        <f t="shared" si="2"/>
        <v>0</v>
      </c>
      <c r="L38" s="13">
        <f t="shared" si="3"/>
        <v>0</v>
      </c>
      <c r="M38" s="58"/>
      <c r="N38" s="58"/>
      <c r="O38" s="58"/>
      <c r="P38" s="58"/>
      <c r="Q38" s="58"/>
      <c r="R38" s="58"/>
    </row>
    <row r="39" spans="1:18" ht="14.25">
      <c r="A39" s="11" t="s">
        <v>1084</v>
      </c>
      <c r="B39" s="14">
        <v>2952</v>
      </c>
      <c r="C39" s="14">
        <v>8265</v>
      </c>
      <c r="D39" s="14"/>
      <c r="E39" s="13">
        <f t="shared" si="0"/>
        <v>0</v>
      </c>
      <c r="F39" s="57">
        <f t="shared" si="1"/>
        <v>0</v>
      </c>
      <c r="G39" s="18" t="s">
        <v>1085</v>
      </c>
      <c r="H39" s="14"/>
      <c r="I39" s="14"/>
      <c r="J39" s="14"/>
      <c r="K39" s="13">
        <f t="shared" si="2"/>
        <v>0</v>
      </c>
      <c r="L39" s="13">
        <f t="shared" si="3"/>
        <v>0</v>
      </c>
      <c r="M39" s="58"/>
      <c r="N39" s="58"/>
      <c r="O39" s="58"/>
      <c r="P39" s="58"/>
      <c r="Q39" s="58"/>
      <c r="R39" s="58"/>
    </row>
    <row r="40" spans="1:18" ht="14.25">
      <c r="A40" s="11" t="s">
        <v>1086</v>
      </c>
      <c r="B40" s="14">
        <v>122</v>
      </c>
      <c r="C40" s="14">
        <v>549</v>
      </c>
      <c r="D40" s="14"/>
      <c r="E40" s="13">
        <f t="shared" si="0"/>
        <v>0</v>
      </c>
      <c r="F40" s="57">
        <f t="shared" si="1"/>
        <v>0</v>
      </c>
      <c r="G40" s="18" t="s">
        <v>1087</v>
      </c>
      <c r="H40" s="14"/>
      <c r="I40" s="14"/>
      <c r="J40" s="14"/>
      <c r="K40" s="13">
        <f t="shared" si="2"/>
        <v>0</v>
      </c>
      <c r="L40" s="13">
        <f t="shared" si="3"/>
        <v>0</v>
      </c>
      <c r="M40" s="58"/>
      <c r="N40" s="58"/>
      <c r="O40" s="58"/>
      <c r="P40" s="58"/>
      <c r="Q40" s="58"/>
      <c r="R40" s="58"/>
    </row>
    <row r="41" spans="1:18" ht="14.25">
      <c r="A41" s="11" t="s">
        <v>1088</v>
      </c>
      <c r="B41" s="14"/>
      <c r="C41" s="14"/>
      <c r="D41" s="14"/>
      <c r="E41" s="13">
        <f t="shared" si="0"/>
        <v>0</v>
      </c>
      <c r="F41" s="57">
        <f t="shared" si="1"/>
        <v>0</v>
      </c>
      <c r="G41" s="18" t="s">
        <v>1089</v>
      </c>
      <c r="H41" s="14"/>
      <c r="I41" s="14"/>
      <c r="J41" s="14"/>
      <c r="K41" s="13">
        <f t="shared" si="2"/>
        <v>0</v>
      </c>
      <c r="L41" s="13">
        <f t="shared" si="3"/>
        <v>0</v>
      </c>
      <c r="M41" s="58"/>
      <c r="N41" s="58"/>
      <c r="O41" s="58"/>
      <c r="P41" s="58"/>
      <c r="Q41" s="58"/>
      <c r="R41" s="58"/>
    </row>
    <row r="42" spans="1:18" ht="14.25">
      <c r="A42" s="11" t="s">
        <v>1090</v>
      </c>
      <c r="B42" s="14">
        <v>13677</v>
      </c>
      <c r="C42" s="14">
        <v>59789</v>
      </c>
      <c r="D42" s="14"/>
      <c r="E42" s="13">
        <f t="shared" si="0"/>
        <v>0</v>
      </c>
      <c r="F42" s="57">
        <f t="shared" si="1"/>
        <v>0</v>
      </c>
      <c r="G42" s="18" t="s">
        <v>1091</v>
      </c>
      <c r="H42" s="14"/>
      <c r="I42" s="14"/>
      <c r="J42" s="14"/>
      <c r="K42" s="13">
        <f t="shared" si="2"/>
        <v>0</v>
      </c>
      <c r="L42" s="13">
        <f t="shared" si="3"/>
        <v>0</v>
      </c>
      <c r="M42" s="58"/>
      <c r="N42" s="58"/>
      <c r="O42" s="58"/>
      <c r="P42" s="58"/>
      <c r="Q42" s="58"/>
      <c r="R42" s="58"/>
    </row>
    <row r="43" spans="1:18" ht="14.25">
      <c r="A43" s="11" t="s">
        <v>1092</v>
      </c>
      <c r="B43" s="14">
        <v>4526</v>
      </c>
      <c r="C43" s="14">
        <v>4889</v>
      </c>
      <c r="D43" s="14"/>
      <c r="E43" s="13">
        <f t="shared" si="0"/>
        <v>0</v>
      </c>
      <c r="F43" s="57">
        <f t="shared" si="1"/>
        <v>0</v>
      </c>
      <c r="G43" s="18" t="s">
        <v>1093</v>
      </c>
      <c r="H43" s="14"/>
      <c r="I43" s="14"/>
      <c r="J43" s="14"/>
      <c r="K43" s="13">
        <f t="shared" si="2"/>
        <v>0</v>
      </c>
      <c r="L43" s="13">
        <f t="shared" si="3"/>
        <v>0</v>
      </c>
      <c r="M43" s="58"/>
      <c r="N43" s="58"/>
      <c r="O43" s="58"/>
      <c r="P43" s="58"/>
      <c r="Q43" s="58"/>
      <c r="R43" s="58"/>
    </row>
    <row r="44" spans="1:18" ht="14.25">
      <c r="A44" s="11" t="s">
        <v>1094</v>
      </c>
      <c r="B44" s="14"/>
      <c r="C44" s="14"/>
      <c r="D44" s="14"/>
      <c r="E44" s="13">
        <f t="shared" si="0"/>
        <v>0</v>
      </c>
      <c r="F44" s="57">
        <f t="shared" si="1"/>
        <v>0</v>
      </c>
      <c r="G44" s="18" t="s">
        <v>1095</v>
      </c>
      <c r="H44" s="14"/>
      <c r="I44" s="14"/>
      <c r="J44" s="14"/>
      <c r="K44" s="13">
        <f t="shared" si="2"/>
        <v>0</v>
      </c>
      <c r="L44" s="13">
        <f t="shared" si="3"/>
        <v>0</v>
      </c>
      <c r="M44" s="58"/>
      <c r="N44" s="58"/>
      <c r="O44" s="58"/>
      <c r="P44" s="58"/>
      <c r="Q44" s="58"/>
      <c r="R44" s="58"/>
    </row>
    <row r="45" spans="1:18" ht="14.25">
      <c r="A45" s="11" t="s">
        <v>1096</v>
      </c>
      <c r="B45" s="14"/>
      <c r="C45" s="14"/>
      <c r="D45" s="14"/>
      <c r="E45" s="13">
        <f t="shared" si="0"/>
        <v>0</v>
      </c>
      <c r="F45" s="57">
        <f t="shared" si="1"/>
        <v>0</v>
      </c>
      <c r="G45" s="18" t="s">
        <v>1097</v>
      </c>
      <c r="H45" s="14"/>
      <c r="I45" s="14"/>
      <c r="J45" s="14"/>
      <c r="K45" s="13">
        <f t="shared" si="2"/>
        <v>0</v>
      </c>
      <c r="L45" s="13">
        <f t="shared" si="3"/>
        <v>0</v>
      </c>
      <c r="M45" s="58"/>
      <c r="N45" s="58"/>
      <c r="O45" s="58"/>
      <c r="P45" s="58"/>
      <c r="Q45" s="58"/>
      <c r="R45" s="58"/>
    </row>
    <row r="46" spans="1:18" ht="14.25">
      <c r="A46" s="11" t="s">
        <v>1098</v>
      </c>
      <c r="B46" s="14"/>
      <c r="C46" s="14"/>
      <c r="D46" s="14"/>
      <c r="E46" s="13">
        <f t="shared" si="0"/>
        <v>0</v>
      </c>
      <c r="F46" s="57">
        <f t="shared" si="1"/>
        <v>0</v>
      </c>
      <c r="G46" s="18" t="s">
        <v>1099</v>
      </c>
      <c r="H46" s="14"/>
      <c r="I46" s="14"/>
      <c r="J46" s="14"/>
      <c r="K46" s="13">
        <f t="shared" si="2"/>
        <v>0</v>
      </c>
      <c r="L46" s="13">
        <f t="shared" si="3"/>
        <v>0</v>
      </c>
      <c r="M46" s="58"/>
      <c r="N46" s="58"/>
      <c r="O46" s="58"/>
      <c r="P46" s="58"/>
      <c r="Q46" s="58"/>
      <c r="R46" s="58"/>
    </row>
    <row r="47" spans="1:18" ht="14.25">
      <c r="A47" s="11" t="s">
        <v>1100</v>
      </c>
      <c r="B47" s="14"/>
      <c r="C47" s="14"/>
      <c r="D47" s="14"/>
      <c r="E47" s="13">
        <f t="shared" si="0"/>
        <v>0</v>
      </c>
      <c r="F47" s="57">
        <f t="shared" si="1"/>
        <v>0</v>
      </c>
      <c r="G47" s="18" t="s">
        <v>1101</v>
      </c>
      <c r="H47" s="14"/>
      <c r="I47" s="14"/>
      <c r="J47" s="14"/>
      <c r="K47" s="13">
        <f t="shared" si="2"/>
        <v>0</v>
      </c>
      <c r="L47" s="13">
        <f t="shared" si="3"/>
        <v>0</v>
      </c>
      <c r="M47" s="58"/>
      <c r="N47" s="58"/>
      <c r="O47" s="58"/>
      <c r="P47" s="58"/>
      <c r="Q47" s="58"/>
      <c r="R47" s="58"/>
    </row>
    <row r="48" spans="1:18" ht="14.25">
      <c r="A48" s="11" t="s">
        <v>1102</v>
      </c>
      <c r="B48" s="14">
        <v>1502</v>
      </c>
      <c r="C48" s="14">
        <v>6159</v>
      </c>
      <c r="D48" s="14"/>
      <c r="E48" s="13">
        <f t="shared" si="0"/>
        <v>0</v>
      </c>
      <c r="F48" s="57">
        <f t="shared" si="1"/>
        <v>0</v>
      </c>
      <c r="G48" s="18" t="s">
        <v>1103</v>
      </c>
      <c r="H48" s="14"/>
      <c r="I48" s="14"/>
      <c r="J48" s="14"/>
      <c r="K48" s="13">
        <f t="shared" si="2"/>
        <v>0</v>
      </c>
      <c r="L48" s="13">
        <f t="shared" si="3"/>
        <v>0</v>
      </c>
      <c r="M48" s="58"/>
      <c r="N48" s="58"/>
      <c r="O48" s="58"/>
      <c r="P48" s="58"/>
      <c r="Q48" s="58"/>
      <c r="R48" s="58"/>
    </row>
    <row r="49" spans="1:18" ht="14.25">
      <c r="A49" s="11" t="s">
        <v>1104</v>
      </c>
      <c r="B49" s="14"/>
      <c r="C49" s="14"/>
      <c r="D49" s="14"/>
      <c r="E49" s="13">
        <f t="shared" si="0"/>
        <v>0</v>
      </c>
      <c r="F49" s="57">
        <f t="shared" si="1"/>
        <v>0</v>
      </c>
      <c r="G49" s="18" t="s">
        <v>1105</v>
      </c>
      <c r="H49" s="14"/>
      <c r="I49" s="14"/>
      <c r="J49" s="14"/>
      <c r="K49" s="13">
        <f t="shared" si="2"/>
        <v>0</v>
      </c>
      <c r="L49" s="13">
        <f t="shared" si="3"/>
        <v>0</v>
      </c>
      <c r="M49" s="58"/>
      <c r="N49" s="58"/>
      <c r="O49" s="58"/>
      <c r="P49" s="58"/>
      <c r="Q49" s="58"/>
      <c r="R49" s="58"/>
    </row>
    <row r="50" spans="1:18" ht="14.25">
      <c r="A50" s="11" t="s">
        <v>1106</v>
      </c>
      <c r="B50" s="14"/>
      <c r="C50" s="14">
        <v>312</v>
      </c>
      <c r="D50" s="14"/>
      <c r="E50" s="13">
        <f t="shared" si="0"/>
        <v>0</v>
      </c>
      <c r="F50" s="57">
        <f t="shared" si="1"/>
        <v>0</v>
      </c>
      <c r="G50" s="18" t="s">
        <v>1107</v>
      </c>
      <c r="H50" s="14"/>
      <c r="I50" s="14"/>
      <c r="J50" s="14"/>
      <c r="K50" s="13">
        <f t="shared" si="2"/>
        <v>0</v>
      </c>
      <c r="L50" s="13">
        <f t="shared" si="3"/>
        <v>0</v>
      </c>
      <c r="M50" s="58"/>
      <c r="N50" s="58"/>
      <c r="O50" s="58"/>
      <c r="P50" s="58"/>
      <c r="Q50" s="58"/>
      <c r="R50" s="58"/>
    </row>
    <row r="51" spans="1:18" ht="12.75" customHeight="1" hidden="1">
      <c r="A51" s="11" t="s">
        <v>1108</v>
      </c>
      <c r="B51" s="14"/>
      <c r="C51" s="14"/>
      <c r="D51" s="14"/>
      <c r="E51" s="13">
        <f t="shared" si="0"/>
        <v>0</v>
      </c>
      <c r="F51" s="57">
        <f t="shared" si="1"/>
        <v>0</v>
      </c>
      <c r="G51" s="18" t="s">
        <v>1109</v>
      </c>
      <c r="H51" s="14"/>
      <c r="I51" s="14"/>
      <c r="J51" s="14"/>
      <c r="K51" s="13">
        <f t="shared" si="2"/>
        <v>0</v>
      </c>
      <c r="L51" s="13">
        <f t="shared" si="3"/>
        <v>0</v>
      </c>
      <c r="M51" s="58"/>
      <c r="N51" s="58"/>
      <c r="O51" s="58"/>
      <c r="P51" s="58"/>
      <c r="Q51" s="58"/>
      <c r="R51" s="58"/>
    </row>
    <row r="52" spans="1:18" ht="12.75" customHeight="1" hidden="1">
      <c r="A52" s="11" t="s">
        <v>1110</v>
      </c>
      <c r="B52" s="14">
        <v>369</v>
      </c>
      <c r="C52" s="14">
        <v>980</v>
      </c>
      <c r="D52" s="14"/>
      <c r="E52" s="13">
        <f t="shared" si="0"/>
        <v>0</v>
      </c>
      <c r="F52" s="57">
        <f t="shared" si="1"/>
        <v>0</v>
      </c>
      <c r="G52" s="18" t="s">
        <v>1111</v>
      </c>
      <c r="H52" s="14"/>
      <c r="I52" s="14"/>
      <c r="J52" s="14"/>
      <c r="K52" s="13">
        <f t="shared" si="2"/>
        <v>0</v>
      </c>
      <c r="L52" s="13">
        <f t="shared" si="3"/>
        <v>0</v>
      </c>
      <c r="M52" s="58"/>
      <c r="N52" s="58"/>
      <c r="O52" s="58"/>
      <c r="P52" s="58"/>
      <c r="Q52" s="58"/>
      <c r="R52" s="58"/>
    </row>
    <row r="53" spans="1:12" ht="12.75" customHeight="1" hidden="1">
      <c r="A53" s="11" t="s">
        <v>1112</v>
      </c>
      <c r="B53" s="12">
        <f>SUM(B54:B74)</f>
        <v>1169</v>
      </c>
      <c r="C53" s="12">
        <f>SUM(C54:C74)</f>
        <v>25744</v>
      </c>
      <c r="D53" s="12">
        <f>SUM(D54:D74)</f>
        <v>0</v>
      </c>
      <c r="E53" s="13">
        <f t="shared" si="0"/>
        <v>0</v>
      </c>
      <c r="F53" s="57">
        <f t="shared" si="1"/>
        <v>0</v>
      </c>
      <c r="G53" s="18" t="s">
        <v>1113</v>
      </c>
      <c r="H53" s="14">
        <f>SUM(H54:H74)</f>
        <v>0</v>
      </c>
      <c r="I53" s="14">
        <f>SUM(I54:I74)</f>
        <v>0</v>
      </c>
      <c r="J53" s="14">
        <f>SUM(J54:J74)</f>
        <v>0</v>
      </c>
      <c r="K53" s="13">
        <f t="shared" si="2"/>
        <v>0</v>
      </c>
      <c r="L53" s="13">
        <f t="shared" si="3"/>
        <v>0</v>
      </c>
    </row>
    <row r="54" spans="1:12" ht="12.75" customHeight="1" hidden="1">
      <c r="A54" s="11" t="s">
        <v>865</v>
      </c>
      <c r="B54" s="14"/>
      <c r="C54" s="14">
        <v>240</v>
      </c>
      <c r="D54" s="14"/>
      <c r="E54" s="13">
        <f t="shared" si="0"/>
        <v>0</v>
      </c>
      <c r="F54" s="57">
        <f t="shared" si="1"/>
        <v>0</v>
      </c>
      <c r="G54" s="59" t="s">
        <v>865</v>
      </c>
      <c r="H54" s="14"/>
      <c r="I54" s="14"/>
      <c r="J54" s="14"/>
      <c r="K54" s="13">
        <f t="shared" si="2"/>
        <v>0</v>
      </c>
      <c r="L54" s="13">
        <f t="shared" si="3"/>
        <v>0</v>
      </c>
    </row>
    <row r="55" spans="1:12" ht="12.75" customHeight="1" hidden="1">
      <c r="A55" s="11" t="s">
        <v>1114</v>
      </c>
      <c r="B55" s="14"/>
      <c r="C55" s="14"/>
      <c r="D55" s="14"/>
      <c r="E55" s="13">
        <f t="shared" si="0"/>
        <v>0</v>
      </c>
      <c r="F55" s="57">
        <f t="shared" si="1"/>
        <v>0</v>
      </c>
      <c r="G55" s="59" t="s">
        <v>1114</v>
      </c>
      <c r="H55" s="14"/>
      <c r="I55" s="14"/>
      <c r="J55" s="14"/>
      <c r="K55" s="13">
        <f t="shared" si="2"/>
        <v>0</v>
      </c>
      <c r="L55" s="13">
        <f t="shared" si="3"/>
        <v>0</v>
      </c>
    </row>
    <row r="56" spans="1:12" ht="12.75" customHeight="1" hidden="1">
      <c r="A56" s="11" t="s">
        <v>1115</v>
      </c>
      <c r="B56" s="14"/>
      <c r="C56" s="14"/>
      <c r="D56" s="14"/>
      <c r="E56" s="13">
        <f t="shared" si="0"/>
        <v>0</v>
      </c>
      <c r="F56" s="57">
        <f t="shared" si="1"/>
        <v>0</v>
      </c>
      <c r="G56" s="59" t="s">
        <v>1115</v>
      </c>
      <c r="H56" s="14"/>
      <c r="I56" s="14"/>
      <c r="J56" s="14"/>
      <c r="K56" s="13">
        <f t="shared" si="2"/>
        <v>0</v>
      </c>
      <c r="L56" s="13">
        <f t="shared" si="3"/>
        <v>0</v>
      </c>
    </row>
    <row r="57" spans="1:12" ht="12.75" customHeight="1" hidden="1">
      <c r="A57" s="11" t="s">
        <v>1116</v>
      </c>
      <c r="B57" s="14"/>
      <c r="C57" s="14">
        <v>90</v>
      </c>
      <c r="D57" s="14"/>
      <c r="E57" s="13">
        <f t="shared" si="0"/>
        <v>0</v>
      </c>
      <c r="F57" s="57">
        <f t="shared" si="1"/>
        <v>0</v>
      </c>
      <c r="G57" s="59" t="s">
        <v>1116</v>
      </c>
      <c r="H57" s="14"/>
      <c r="I57" s="14"/>
      <c r="J57" s="14"/>
      <c r="K57" s="13">
        <f t="shared" si="2"/>
        <v>0</v>
      </c>
      <c r="L57" s="13">
        <f t="shared" si="3"/>
        <v>0</v>
      </c>
    </row>
    <row r="58" spans="1:12" ht="12.75" customHeight="1" hidden="1">
      <c r="A58" s="11" t="s">
        <v>866</v>
      </c>
      <c r="B58" s="14"/>
      <c r="C58" s="14"/>
      <c r="D58" s="14"/>
      <c r="E58" s="13">
        <f t="shared" si="0"/>
        <v>0</v>
      </c>
      <c r="F58" s="57">
        <f t="shared" si="1"/>
        <v>0</v>
      </c>
      <c r="G58" s="59" t="s">
        <v>866</v>
      </c>
      <c r="H58" s="14"/>
      <c r="I58" s="14"/>
      <c r="J58" s="14"/>
      <c r="K58" s="13">
        <f t="shared" si="2"/>
        <v>0</v>
      </c>
      <c r="L58" s="13">
        <f t="shared" si="3"/>
        <v>0</v>
      </c>
    </row>
    <row r="59" spans="1:12" ht="12.75" customHeight="1" hidden="1">
      <c r="A59" s="11" t="s">
        <v>1117</v>
      </c>
      <c r="B59" s="14"/>
      <c r="C59" s="14"/>
      <c r="D59" s="14"/>
      <c r="E59" s="13">
        <f t="shared" si="0"/>
        <v>0</v>
      </c>
      <c r="F59" s="57">
        <f t="shared" si="1"/>
        <v>0</v>
      </c>
      <c r="G59" s="59" t="s">
        <v>1117</v>
      </c>
      <c r="H59" s="14"/>
      <c r="I59" s="14"/>
      <c r="J59" s="14"/>
      <c r="K59" s="13">
        <f t="shared" si="2"/>
        <v>0</v>
      </c>
      <c r="L59" s="13">
        <f t="shared" si="3"/>
        <v>0</v>
      </c>
    </row>
    <row r="60" spans="1:12" ht="12.75" customHeight="1" hidden="1">
      <c r="A60" s="11" t="s">
        <v>867</v>
      </c>
      <c r="B60" s="14"/>
      <c r="C60" s="14">
        <v>14</v>
      </c>
      <c r="D60" s="14"/>
      <c r="E60" s="13">
        <f t="shared" si="0"/>
        <v>0</v>
      </c>
      <c r="F60" s="57">
        <f t="shared" si="1"/>
        <v>0</v>
      </c>
      <c r="G60" s="59" t="s">
        <v>867</v>
      </c>
      <c r="H60" s="14"/>
      <c r="I60" s="14"/>
      <c r="J60" s="14"/>
      <c r="K60" s="13">
        <f t="shared" si="2"/>
        <v>0</v>
      </c>
      <c r="L60" s="13">
        <f t="shared" si="3"/>
        <v>0</v>
      </c>
    </row>
    <row r="61" spans="1:12" ht="12.75" customHeight="1" hidden="1">
      <c r="A61" s="11" t="s">
        <v>1118</v>
      </c>
      <c r="B61" s="14"/>
      <c r="C61" s="14">
        <v>606</v>
      </c>
      <c r="D61" s="14"/>
      <c r="E61" s="13">
        <f t="shared" si="0"/>
        <v>0</v>
      </c>
      <c r="F61" s="57">
        <f t="shared" si="1"/>
        <v>0</v>
      </c>
      <c r="G61" s="59" t="s">
        <v>1118</v>
      </c>
      <c r="H61" s="14"/>
      <c r="I61" s="14"/>
      <c r="J61" s="14"/>
      <c r="K61" s="13">
        <f t="shared" si="2"/>
        <v>0</v>
      </c>
      <c r="L61" s="13">
        <f t="shared" si="3"/>
        <v>0</v>
      </c>
    </row>
    <row r="62" spans="1:12" ht="12.75" customHeight="1" hidden="1">
      <c r="A62" s="11" t="s">
        <v>868</v>
      </c>
      <c r="B62" s="14"/>
      <c r="C62" s="14">
        <v>72</v>
      </c>
      <c r="D62" s="14"/>
      <c r="E62" s="13">
        <f t="shared" si="0"/>
        <v>0</v>
      </c>
      <c r="F62" s="57">
        <f t="shared" si="1"/>
        <v>0</v>
      </c>
      <c r="G62" s="59" t="s">
        <v>868</v>
      </c>
      <c r="H62" s="14"/>
      <c r="I62" s="14"/>
      <c r="J62" s="14"/>
      <c r="K62" s="13">
        <f t="shared" si="2"/>
        <v>0</v>
      </c>
      <c r="L62" s="13">
        <f t="shared" si="3"/>
        <v>0</v>
      </c>
    </row>
    <row r="63" spans="1:12" ht="12.75" customHeight="1" hidden="1">
      <c r="A63" s="11" t="s">
        <v>869</v>
      </c>
      <c r="B63" s="14"/>
      <c r="C63" s="14"/>
      <c r="D63" s="14"/>
      <c r="E63" s="13">
        <f t="shared" si="0"/>
        <v>0</v>
      </c>
      <c r="F63" s="57">
        <f t="shared" si="1"/>
        <v>0</v>
      </c>
      <c r="G63" s="59" t="s">
        <v>869</v>
      </c>
      <c r="H63" s="14"/>
      <c r="I63" s="14"/>
      <c r="J63" s="14"/>
      <c r="K63" s="13">
        <f t="shared" si="2"/>
        <v>0</v>
      </c>
      <c r="L63" s="13">
        <f t="shared" si="3"/>
        <v>0</v>
      </c>
    </row>
    <row r="64" spans="1:12" ht="12.75" customHeight="1" hidden="1">
      <c r="A64" s="11" t="s">
        <v>1119</v>
      </c>
      <c r="B64" s="14"/>
      <c r="C64" s="14"/>
      <c r="D64" s="14"/>
      <c r="E64" s="13">
        <f t="shared" si="0"/>
        <v>0</v>
      </c>
      <c r="F64" s="57">
        <f t="shared" si="1"/>
        <v>0</v>
      </c>
      <c r="G64" s="59" t="s">
        <v>1119</v>
      </c>
      <c r="H64" s="14"/>
      <c r="I64" s="14"/>
      <c r="J64" s="14"/>
      <c r="K64" s="13">
        <f t="shared" si="2"/>
        <v>0</v>
      </c>
      <c r="L64" s="13">
        <f t="shared" si="3"/>
        <v>0</v>
      </c>
    </row>
    <row r="65" spans="1:12" ht="12.75" customHeight="1" hidden="1">
      <c r="A65" s="11" t="s">
        <v>1120</v>
      </c>
      <c r="B65" s="14">
        <v>1169</v>
      </c>
      <c r="C65" s="14">
        <v>12439</v>
      </c>
      <c r="D65" s="14"/>
      <c r="E65" s="13">
        <f t="shared" si="0"/>
        <v>0</v>
      </c>
      <c r="F65" s="57">
        <f t="shared" si="1"/>
        <v>0</v>
      </c>
      <c r="G65" s="59" t="s">
        <v>1120</v>
      </c>
      <c r="H65" s="14"/>
      <c r="I65" s="14"/>
      <c r="J65" s="14"/>
      <c r="K65" s="13">
        <f t="shared" si="2"/>
        <v>0</v>
      </c>
      <c r="L65" s="13">
        <f t="shared" si="3"/>
        <v>0</v>
      </c>
    </row>
    <row r="66" spans="1:12" ht="12.75" customHeight="1" hidden="1">
      <c r="A66" s="11" t="s">
        <v>870</v>
      </c>
      <c r="B66" s="14"/>
      <c r="C66" s="14"/>
      <c r="D66" s="14"/>
      <c r="E66" s="13">
        <f t="shared" si="0"/>
        <v>0</v>
      </c>
      <c r="F66" s="57">
        <f t="shared" si="1"/>
        <v>0</v>
      </c>
      <c r="G66" s="59" t="s">
        <v>870</v>
      </c>
      <c r="H66" s="14"/>
      <c r="I66" s="14"/>
      <c r="J66" s="14"/>
      <c r="K66" s="13">
        <f t="shared" si="2"/>
        <v>0</v>
      </c>
      <c r="L66" s="13">
        <f t="shared" si="3"/>
        <v>0</v>
      </c>
    </row>
    <row r="67" spans="1:12" ht="12.75" customHeight="1" hidden="1">
      <c r="A67" s="11" t="s">
        <v>1121</v>
      </c>
      <c r="B67" s="14"/>
      <c r="C67" s="14"/>
      <c r="D67" s="14"/>
      <c r="E67" s="13">
        <f t="shared" si="0"/>
        <v>0</v>
      </c>
      <c r="F67" s="57">
        <f t="shared" si="1"/>
        <v>0</v>
      </c>
      <c r="G67" s="59" t="s">
        <v>1121</v>
      </c>
      <c r="H67" s="14"/>
      <c r="I67" s="14"/>
      <c r="J67" s="14"/>
      <c r="K67" s="13">
        <f t="shared" si="2"/>
        <v>0</v>
      </c>
      <c r="L67" s="13">
        <f t="shared" si="3"/>
        <v>0</v>
      </c>
    </row>
    <row r="68" spans="1:12" ht="12.75" customHeight="1" hidden="1">
      <c r="A68" s="11" t="s">
        <v>1122</v>
      </c>
      <c r="B68" s="14"/>
      <c r="C68" s="14">
        <v>194</v>
      </c>
      <c r="D68" s="14"/>
      <c r="E68" s="13">
        <f t="shared" si="0"/>
        <v>0</v>
      </c>
      <c r="F68" s="57">
        <f t="shared" si="1"/>
        <v>0</v>
      </c>
      <c r="G68" s="59" t="s">
        <v>1122</v>
      </c>
      <c r="H68" s="14"/>
      <c r="I68" s="14"/>
      <c r="J68" s="14"/>
      <c r="K68" s="13">
        <f t="shared" si="2"/>
        <v>0</v>
      </c>
      <c r="L68" s="13">
        <f t="shared" si="3"/>
        <v>0</v>
      </c>
    </row>
    <row r="69" spans="1:12" ht="12.75" customHeight="1" hidden="1">
      <c r="A69" s="11" t="s">
        <v>1123</v>
      </c>
      <c r="B69" s="14"/>
      <c r="C69" s="14">
        <v>9</v>
      </c>
      <c r="D69" s="14"/>
      <c r="E69" s="13">
        <f t="shared" si="0"/>
        <v>0</v>
      </c>
      <c r="F69" s="57">
        <f t="shared" si="1"/>
        <v>0</v>
      </c>
      <c r="G69" s="59" t="s">
        <v>1123</v>
      </c>
      <c r="H69" s="14"/>
      <c r="I69" s="14"/>
      <c r="J69" s="14"/>
      <c r="K69" s="13">
        <f t="shared" si="2"/>
        <v>0</v>
      </c>
      <c r="L69" s="13">
        <f t="shared" si="3"/>
        <v>0</v>
      </c>
    </row>
    <row r="70" spans="1:12" ht="14.25">
      <c r="A70" s="11" t="s">
        <v>1124</v>
      </c>
      <c r="B70" s="14"/>
      <c r="C70" s="14"/>
      <c r="D70" s="14"/>
      <c r="E70" s="13">
        <f t="shared" si="0"/>
        <v>0</v>
      </c>
      <c r="F70" s="57">
        <f t="shared" si="1"/>
        <v>0</v>
      </c>
      <c r="G70" s="59" t="s">
        <v>1124</v>
      </c>
      <c r="H70" s="14"/>
      <c r="I70" s="14"/>
      <c r="J70" s="14"/>
      <c r="K70" s="13">
        <f t="shared" si="2"/>
        <v>0</v>
      </c>
      <c r="L70" s="13">
        <f t="shared" si="3"/>
        <v>0</v>
      </c>
    </row>
    <row r="71" spans="1:12" ht="14.25">
      <c r="A71" s="11" t="s">
        <v>871</v>
      </c>
      <c r="B71" s="14"/>
      <c r="C71" s="14">
        <v>2556</v>
      </c>
      <c r="D71" s="14"/>
      <c r="E71" s="13">
        <f>_xlfn.IFERROR(D71/B71,0)</f>
        <v>0</v>
      </c>
      <c r="F71" s="57">
        <f>_xlfn.IFERROR(D71/C71,0)</f>
        <v>0</v>
      </c>
      <c r="G71" s="59" t="s">
        <v>871</v>
      </c>
      <c r="H71" s="14"/>
      <c r="I71" s="14"/>
      <c r="J71" s="14"/>
      <c r="K71" s="13">
        <f>_xlfn.IFERROR(J71/H71,0)</f>
        <v>0</v>
      </c>
      <c r="L71" s="13">
        <f>_xlfn.IFERROR(J71/I71,0)</f>
        <v>0</v>
      </c>
    </row>
    <row r="72" spans="1:12" ht="14.25">
      <c r="A72" s="11" t="s">
        <v>1125</v>
      </c>
      <c r="B72" s="14"/>
      <c r="C72" s="14"/>
      <c r="D72" s="14"/>
      <c r="E72" s="13">
        <f>_xlfn.IFERROR(D72/B72,0)</f>
        <v>0</v>
      </c>
      <c r="F72" s="57">
        <f>_xlfn.IFERROR(D72/C72,0)</f>
        <v>0</v>
      </c>
      <c r="G72" s="59" t="s">
        <v>1125</v>
      </c>
      <c r="H72" s="14"/>
      <c r="I72" s="14"/>
      <c r="J72" s="14"/>
      <c r="K72" s="13">
        <f>_xlfn.IFERROR(J72/H72,0)</f>
        <v>0</v>
      </c>
      <c r="L72" s="13">
        <f>_xlfn.IFERROR(J72/I72,0)</f>
        <v>0</v>
      </c>
    </row>
    <row r="73" spans="1:12" ht="14.25">
      <c r="A73" s="11" t="s">
        <v>1126</v>
      </c>
      <c r="B73" s="14"/>
      <c r="C73" s="14"/>
      <c r="D73" s="14"/>
      <c r="E73" s="13">
        <f>_xlfn.IFERROR(D73/B73,0)</f>
        <v>0</v>
      </c>
      <c r="F73" s="57">
        <f>_xlfn.IFERROR(D73/C73,0)</f>
        <v>0</v>
      </c>
      <c r="G73" s="59" t="s">
        <v>1126</v>
      </c>
      <c r="H73" s="14"/>
      <c r="I73" s="14"/>
      <c r="J73" s="14"/>
      <c r="K73" s="13">
        <f>_xlfn.IFERROR(J73/H73,0)</f>
        <v>0</v>
      </c>
      <c r="L73" s="13">
        <f>_xlfn.IFERROR(J73/I73,0)</f>
        <v>0</v>
      </c>
    </row>
    <row r="74" spans="1:12" ht="14.25">
      <c r="A74" s="11" t="s">
        <v>1127</v>
      </c>
      <c r="B74" s="14"/>
      <c r="C74" s="14">
        <v>9524</v>
      </c>
      <c r="D74" s="14"/>
      <c r="E74" s="13">
        <f>_xlfn.IFERROR(D74/B74,0)</f>
        <v>0</v>
      </c>
      <c r="F74" s="57">
        <f>_xlfn.IFERROR(D74/C74,0)</f>
        <v>0</v>
      </c>
      <c r="G74" s="59" t="s">
        <v>872</v>
      </c>
      <c r="H74" s="14"/>
      <c r="I74" s="14"/>
      <c r="J74" s="14"/>
      <c r="K74" s="13">
        <f>_xlfn.IFERROR(J74/H74,0)</f>
        <v>0</v>
      </c>
      <c r="L74" s="13">
        <f>_xlfn.IFERROR(J74/I74,0)</f>
        <v>0</v>
      </c>
    </row>
    <row r="75" spans="1:12" ht="14.25">
      <c r="A75" s="11"/>
      <c r="B75" s="60"/>
      <c r="C75" s="60"/>
      <c r="D75" s="60"/>
      <c r="E75" s="11"/>
      <c r="F75" s="11"/>
      <c r="G75" s="11"/>
      <c r="H75" s="60"/>
      <c r="I75" s="60"/>
      <c r="J75" s="60"/>
      <c r="K75" s="61"/>
      <c r="L75" s="11"/>
    </row>
    <row r="76" spans="1:12" ht="14.25">
      <c r="A76" s="11"/>
      <c r="B76" s="60"/>
      <c r="C76" s="60"/>
      <c r="D76" s="60"/>
      <c r="E76" s="11"/>
      <c r="F76" s="11"/>
      <c r="G76" s="11"/>
      <c r="H76" s="60"/>
      <c r="I76" s="60"/>
      <c r="J76" s="60"/>
      <c r="K76" s="61"/>
      <c r="L76" s="11"/>
    </row>
    <row r="77" spans="1:12" ht="14.25">
      <c r="A77" s="11"/>
      <c r="B77" s="60"/>
      <c r="C77" s="60"/>
      <c r="D77" s="60"/>
      <c r="E77" s="11"/>
      <c r="F77" s="11"/>
      <c r="G77" s="11"/>
      <c r="H77" s="60"/>
      <c r="I77" s="60"/>
      <c r="J77" s="60"/>
      <c r="K77" s="61"/>
      <c r="L77" s="11"/>
    </row>
    <row r="78" spans="1:12" ht="14.25">
      <c r="A78" s="11" t="s">
        <v>1128</v>
      </c>
      <c r="B78" s="14">
        <f>SUM(B79,B80)</f>
        <v>0</v>
      </c>
      <c r="C78" s="14">
        <f>SUM(C79,C80)</f>
        <v>0</v>
      </c>
      <c r="D78" s="14">
        <f>SUM(D79,D80)</f>
        <v>0</v>
      </c>
      <c r="E78" s="57">
        <f aca="true" t="shared" si="4" ref="E78:E93">_xlfn.IFERROR(D78/B78,0)</f>
        <v>0</v>
      </c>
      <c r="F78" s="57">
        <f aca="true" t="shared" si="5" ref="F78:F93">_xlfn.IFERROR(D78/C78,0)</f>
        <v>0</v>
      </c>
      <c r="G78" s="11" t="s">
        <v>1129</v>
      </c>
      <c r="H78" s="14">
        <f>SUM(H79,H80)</f>
        <v>30050</v>
      </c>
      <c r="I78" s="14">
        <f>SUM(I79,I80)</f>
        <v>30082</v>
      </c>
      <c r="J78" s="14">
        <f>SUM(J79,J80)</f>
        <v>30160</v>
      </c>
      <c r="K78" s="13">
        <f>_xlfn.IFERROR(J78/H78,0)</f>
        <v>1.0036605657237936</v>
      </c>
      <c r="L78" s="57">
        <f>_xlfn.IFERROR(J78/I78,0)</f>
        <v>1.0025929127052722</v>
      </c>
    </row>
    <row r="79" spans="1:12" ht="14.25">
      <c r="A79" s="11" t="s">
        <v>1130</v>
      </c>
      <c r="B79" s="14"/>
      <c r="C79" s="14"/>
      <c r="D79" s="14"/>
      <c r="E79" s="57">
        <f t="shared" si="4"/>
        <v>0</v>
      </c>
      <c r="F79" s="57">
        <f t="shared" si="5"/>
        <v>0</v>
      </c>
      <c r="G79" s="11" t="s">
        <v>1131</v>
      </c>
      <c r="H79" s="14">
        <v>21524</v>
      </c>
      <c r="I79" s="14">
        <v>18250</v>
      </c>
      <c r="J79" s="14">
        <v>18904</v>
      </c>
      <c r="K79" s="13">
        <f>_xlfn.IFERROR(J79/H79,0)</f>
        <v>0.878275413491916</v>
      </c>
      <c r="L79" s="57">
        <f>_xlfn.IFERROR(J79/I79,0)</f>
        <v>1.0358356164383562</v>
      </c>
    </row>
    <row r="80" spans="1:12" ht="14.25">
      <c r="A80" s="11" t="s">
        <v>1132</v>
      </c>
      <c r="B80" s="14"/>
      <c r="C80" s="14"/>
      <c r="D80" s="14"/>
      <c r="E80" s="57">
        <f t="shared" si="4"/>
        <v>0</v>
      </c>
      <c r="F80" s="57">
        <f t="shared" si="5"/>
        <v>0</v>
      </c>
      <c r="G80" s="11" t="s">
        <v>1133</v>
      </c>
      <c r="H80" s="14">
        <v>8526</v>
      </c>
      <c r="I80" s="14">
        <v>11832</v>
      </c>
      <c r="J80" s="14">
        <v>11256</v>
      </c>
      <c r="K80" s="13">
        <f>_xlfn.IFERROR(J80/H80,0)</f>
        <v>1.3201970443349753</v>
      </c>
      <c r="L80" s="57">
        <f>_xlfn.IFERROR(J80/I80,0)</f>
        <v>0.9513184584178499</v>
      </c>
    </row>
    <row r="81" spans="1:12" ht="14.25">
      <c r="A81" s="11" t="s">
        <v>1134</v>
      </c>
      <c r="B81" s="14"/>
      <c r="C81" s="14"/>
      <c r="D81" s="14"/>
      <c r="E81" s="57">
        <f t="shared" si="4"/>
        <v>0</v>
      </c>
      <c r="F81" s="57">
        <f t="shared" si="5"/>
        <v>0</v>
      </c>
      <c r="G81" s="11"/>
      <c r="H81" s="60"/>
      <c r="I81" s="60"/>
      <c r="J81" s="60"/>
      <c r="K81" s="61"/>
      <c r="L81" s="11"/>
    </row>
    <row r="82" spans="1:12" ht="14.25">
      <c r="A82" s="11" t="s">
        <v>1135</v>
      </c>
      <c r="B82" s="14"/>
      <c r="C82" s="14">
        <v>152183</v>
      </c>
      <c r="D82" s="14"/>
      <c r="E82" s="57">
        <f t="shared" si="4"/>
        <v>0</v>
      </c>
      <c r="F82" s="57">
        <f t="shared" si="5"/>
        <v>0</v>
      </c>
      <c r="G82" s="11"/>
      <c r="H82" s="60"/>
      <c r="I82" s="60"/>
      <c r="J82" s="60"/>
      <c r="K82" s="61"/>
      <c r="L82" s="11"/>
    </row>
    <row r="83" spans="1:12" ht="14.25">
      <c r="A83" s="11" t="s">
        <v>1136</v>
      </c>
      <c r="B83" s="12">
        <f>SUM(B84:B87)</f>
        <v>0</v>
      </c>
      <c r="C83" s="12">
        <f>SUM(C84:C87)</f>
        <v>9770</v>
      </c>
      <c r="D83" s="12">
        <f>SUM(D84:D87)</f>
        <v>9000</v>
      </c>
      <c r="E83" s="57">
        <f t="shared" si="4"/>
        <v>0</v>
      </c>
      <c r="F83" s="57">
        <f t="shared" si="5"/>
        <v>0.9211873080859775</v>
      </c>
      <c r="G83" s="11"/>
      <c r="H83" s="60"/>
      <c r="I83" s="60"/>
      <c r="J83" s="60"/>
      <c r="K83" s="61"/>
      <c r="L83" s="11"/>
    </row>
    <row r="84" spans="1:12" ht="14.25">
      <c r="A84" s="11" t="s">
        <v>1137</v>
      </c>
      <c r="B84" s="14"/>
      <c r="C84" s="14"/>
      <c r="D84" s="14"/>
      <c r="E84" s="57">
        <f t="shared" si="4"/>
        <v>0</v>
      </c>
      <c r="F84" s="57">
        <f t="shared" si="5"/>
        <v>0</v>
      </c>
      <c r="G84" s="11"/>
      <c r="H84" s="14"/>
      <c r="I84" s="14"/>
      <c r="J84" s="14"/>
      <c r="K84" s="13"/>
      <c r="L84" s="13"/>
    </row>
    <row r="85" spans="1:12" ht="14.25">
      <c r="A85" s="11" t="s">
        <v>1138</v>
      </c>
      <c r="B85" s="14"/>
      <c r="C85" s="14"/>
      <c r="D85" s="14"/>
      <c r="E85" s="57">
        <f t="shared" si="4"/>
        <v>0</v>
      </c>
      <c r="F85" s="57">
        <f t="shared" si="5"/>
        <v>0</v>
      </c>
      <c r="G85" s="18" t="s">
        <v>1139</v>
      </c>
      <c r="H85" s="14"/>
      <c r="I85" s="14"/>
      <c r="J85" s="14"/>
      <c r="K85" s="13">
        <f aca="true" t="shared" si="6" ref="K85:K93">_xlfn.IFERROR(J85/H85,0)</f>
        <v>0</v>
      </c>
      <c r="L85" s="13">
        <f aca="true" t="shared" si="7" ref="L85:L93">_xlfn.IFERROR(J85/I85,0)</f>
        <v>0</v>
      </c>
    </row>
    <row r="86" spans="1:12" ht="14.25">
      <c r="A86" s="11" t="s">
        <v>1140</v>
      </c>
      <c r="B86" s="14"/>
      <c r="C86" s="14">
        <v>9770</v>
      </c>
      <c r="D86" s="14">
        <v>9000</v>
      </c>
      <c r="E86" s="57">
        <f t="shared" si="4"/>
        <v>0</v>
      </c>
      <c r="F86" s="57">
        <f t="shared" si="5"/>
        <v>0.9211873080859775</v>
      </c>
      <c r="G86" s="18" t="s">
        <v>1141</v>
      </c>
      <c r="H86" s="14"/>
      <c r="I86" s="14"/>
      <c r="J86" s="14"/>
      <c r="K86" s="13">
        <f t="shared" si="6"/>
        <v>0</v>
      </c>
      <c r="L86" s="13">
        <f t="shared" si="7"/>
        <v>0</v>
      </c>
    </row>
    <row r="87" spans="1:12" ht="14.25">
      <c r="A87" s="11" t="s">
        <v>1142</v>
      </c>
      <c r="B87" s="14"/>
      <c r="C87" s="14"/>
      <c r="D87" s="14"/>
      <c r="E87" s="57">
        <f t="shared" si="4"/>
        <v>0</v>
      </c>
      <c r="F87" s="57">
        <f t="shared" si="5"/>
        <v>0</v>
      </c>
      <c r="G87" s="18" t="s">
        <v>1143</v>
      </c>
      <c r="H87" s="14"/>
      <c r="I87" s="14"/>
      <c r="J87" s="14"/>
      <c r="K87" s="13">
        <f t="shared" si="6"/>
        <v>0</v>
      </c>
      <c r="L87" s="13">
        <f t="shared" si="7"/>
        <v>0</v>
      </c>
    </row>
    <row r="88" spans="1:12" ht="14.25">
      <c r="A88" s="11" t="s">
        <v>1144</v>
      </c>
      <c r="B88" s="14"/>
      <c r="C88" s="14"/>
      <c r="D88" s="14"/>
      <c r="E88" s="57">
        <f t="shared" si="4"/>
        <v>0</v>
      </c>
      <c r="F88" s="57">
        <f t="shared" si="5"/>
        <v>0</v>
      </c>
      <c r="G88" s="11" t="s">
        <v>1145</v>
      </c>
      <c r="H88" s="14">
        <v>62556</v>
      </c>
      <c r="I88" s="14">
        <v>87210</v>
      </c>
      <c r="J88" s="14">
        <v>52973</v>
      </c>
      <c r="K88" s="13">
        <f t="shared" si="6"/>
        <v>0.846809258904022</v>
      </c>
      <c r="L88" s="13">
        <f t="shared" si="7"/>
        <v>0.6074188739823415</v>
      </c>
    </row>
    <row r="89" spans="1:12" ht="14.25">
      <c r="A89" s="11" t="s">
        <v>1146</v>
      </c>
      <c r="B89" s="14">
        <v>62556</v>
      </c>
      <c r="C89" s="14">
        <v>87209</v>
      </c>
      <c r="D89" s="14">
        <v>52973</v>
      </c>
      <c r="E89" s="57">
        <f t="shared" si="4"/>
        <v>0.846809258904022</v>
      </c>
      <c r="F89" s="57">
        <f t="shared" si="5"/>
        <v>0.6074258390762421</v>
      </c>
      <c r="G89" s="11" t="s">
        <v>1147</v>
      </c>
      <c r="H89" s="14"/>
      <c r="I89" s="14"/>
      <c r="J89" s="14"/>
      <c r="K89" s="13">
        <f t="shared" si="6"/>
        <v>0</v>
      </c>
      <c r="L89" s="13">
        <f t="shared" si="7"/>
        <v>0</v>
      </c>
    </row>
    <row r="90" spans="1:12" ht="14.25">
      <c r="A90" s="11" t="s">
        <v>1148</v>
      </c>
      <c r="B90" s="14"/>
      <c r="C90" s="14"/>
      <c r="D90" s="14"/>
      <c r="E90" s="57">
        <f t="shared" si="4"/>
        <v>0</v>
      </c>
      <c r="F90" s="57">
        <f t="shared" si="5"/>
        <v>0</v>
      </c>
      <c r="G90" s="11" t="s">
        <v>1149</v>
      </c>
      <c r="H90" s="14"/>
      <c r="I90" s="14"/>
      <c r="J90" s="14"/>
      <c r="K90" s="13">
        <f t="shared" si="6"/>
        <v>0</v>
      </c>
      <c r="L90" s="13">
        <f t="shared" si="7"/>
        <v>0</v>
      </c>
    </row>
    <row r="91" spans="1:12" ht="14.25">
      <c r="A91" s="11" t="s">
        <v>1150</v>
      </c>
      <c r="B91" s="14"/>
      <c r="C91" s="14">
        <v>553</v>
      </c>
      <c r="D91" s="14"/>
      <c r="E91" s="57">
        <f t="shared" si="4"/>
        <v>0</v>
      </c>
      <c r="F91" s="57">
        <f t="shared" si="5"/>
        <v>0</v>
      </c>
      <c r="G91" s="11" t="s">
        <v>1151</v>
      </c>
      <c r="H91" s="14"/>
      <c r="I91" s="14"/>
      <c r="J91" s="14"/>
      <c r="K91" s="13">
        <f t="shared" si="6"/>
        <v>0</v>
      </c>
      <c r="L91" s="13">
        <f t="shared" si="7"/>
        <v>0</v>
      </c>
    </row>
    <row r="92" spans="1:12" ht="14.25">
      <c r="A92" s="11" t="s">
        <v>1152</v>
      </c>
      <c r="B92" s="14"/>
      <c r="C92" s="14"/>
      <c r="D92" s="14"/>
      <c r="E92" s="57">
        <f t="shared" si="4"/>
        <v>0</v>
      </c>
      <c r="F92" s="57">
        <f t="shared" si="5"/>
        <v>0</v>
      </c>
      <c r="G92" s="11" t="s">
        <v>1153</v>
      </c>
      <c r="H92" s="14"/>
      <c r="I92" s="14"/>
      <c r="J92" s="14"/>
      <c r="K92" s="13">
        <f t="shared" si="6"/>
        <v>0</v>
      </c>
      <c r="L92" s="13">
        <f t="shared" si="7"/>
        <v>0</v>
      </c>
    </row>
    <row r="93" spans="1:12" ht="14.25">
      <c r="A93" s="11" t="s">
        <v>1154</v>
      </c>
      <c r="B93" s="14"/>
      <c r="C93" s="14"/>
      <c r="D93" s="14"/>
      <c r="E93" s="57">
        <f t="shared" si="4"/>
        <v>0</v>
      </c>
      <c r="F93" s="57">
        <f t="shared" si="5"/>
        <v>0</v>
      </c>
      <c r="G93" s="11" t="s">
        <v>1155</v>
      </c>
      <c r="H93" s="14"/>
      <c r="I93" s="14">
        <v>206474</v>
      </c>
      <c r="J93" s="14"/>
      <c r="K93" s="13">
        <f t="shared" si="6"/>
        <v>0</v>
      </c>
      <c r="L93" s="13">
        <f t="shared" si="7"/>
        <v>0</v>
      </c>
    </row>
    <row r="94" spans="1:12" ht="14.25">
      <c r="A94" s="11"/>
      <c r="B94" s="62"/>
      <c r="C94" s="60"/>
      <c r="D94" s="62"/>
      <c r="E94" s="11"/>
      <c r="F94" s="11"/>
      <c r="G94" s="11"/>
      <c r="H94" s="60"/>
      <c r="I94" s="60"/>
      <c r="J94" s="60"/>
      <c r="K94" s="61"/>
      <c r="L94" s="11"/>
    </row>
    <row r="95" spans="1:12" ht="14.25">
      <c r="A95" s="11"/>
      <c r="B95" s="62"/>
      <c r="C95" s="60"/>
      <c r="D95" s="62"/>
      <c r="E95" s="11"/>
      <c r="F95" s="11"/>
      <c r="G95" s="11"/>
      <c r="H95" s="60"/>
      <c r="I95" s="60"/>
      <c r="J95" s="60"/>
      <c r="K95" s="61"/>
      <c r="L95" s="11"/>
    </row>
    <row r="96" spans="1:12" ht="14.25">
      <c r="A96" s="11"/>
      <c r="B96" s="62"/>
      <c r="C96" s="60"/>
      <c r="D96" s="62"/>
      <c r="E96" s="11"/>
      <c r="F96" s="11"/>
      <c r="G96" s="11"/>
      <c r="H96" s="60"/>
      <c r="I96" s="60"/>
      <c r="J96" s="60"/>
      <c r="K96" s="61"/>
      <c r="L96" s="11"/>
    </row>
    <row r="97" spans="1:12" ht="14.25">
      <c r="A97" s="11"/>
      <c r="B97" s="62"/>
      <c r="C97" s="60"/>
      <c r="D97" s="62"/>
      <c r="E97" s="11"/>
      <c r="F97" s="11"/>
      <c r="G97" s="11"/>
      <c r="H97" s="60"/>
      <c r="I97" s="60"/>
      <c r="J97" s="60"/>
      <c r="K97" s="61"/>
      <c r="L97" s="11"/>
    </row>
    <row r="98" spans="1:12" ht="14.25">
      <c r="A98" s="11"/>
      <c r="B98" s="62"/>
      <c r="C98" s="60"/>
      <c r="D98" s="62"/>
      <c r="E98" s="11"/>
      <c r="F98" s="11"/>
      <c r="G98" s="11"/>
      <c r="H98" s="60"/>
      <c r="I98" s="60"/>
      <c r="J98" s="60"/>
      <c r="K98" s="61"/>
      <c r="L98" s="11"/>
    </row>
    <row r="99" spans="1:20" s="21" customFormat="1" ht="13.5">
      <c r="A99" s="11" t="s">
        <v>2</v>
      </c>
      <c r="B99" s="12">
        <f>SUM(B7,B8)</f>
        <v>294257</v>
      </c>
      <c r="C99" s="12">
        <f>SUM(C7,C8)</f>
        <v>568071</v>
      </c>
      <c r="D99" s="12">
        <f>SUM(D7,D8)</f>
        <v>235446</v>
      </c>
      <c r="E99" s="13">
        <f>_xlfn.IFERROR(D99/B99,0)</f>
        <v>0.8001372949496528</v>
      </c>
      <c r="F99" s="13">
        <f>_xlfn.IFERROR(D99/C99,0)</f>
        <v>0.4144657974091267</v>
      </c>
      <c r="G99" s="61" t="s">
        <v>3</v>
      </c>
      <c r="H99" s="12">
        <f>SUM(H7,H8)</f>
        <v>294257</v>
      </c>
      <c r="I99" s="12">
        <f>SUM(I7,I8)</f>
        <v>568071</v>
      </c>
      <c r="J99" s="12">
        <f>SUM(J7,J8)</f>
        <v>235446</v>
      </c>
      <c r="K99" s="13">
        <f>_xlfn.IFERROR(J99/H99,0)</f>
        <v>0.8001372949496528</v>
      </c>
      <c r="L99" s="13">
        <f>_xlfn.IFERROR(J99/I99,0)</f>
        <v>0.4144657974091267</v>
      </c>
      <c r="M99" s="58"/>
      <c r="N99" s="58"/>
      <c r="O99" s="58"/>
      <c r="P99" s="58"/>
      <c r="Q99" s="58"/>
      <c r="R99" s="58"/>
      <c r="S99" s="58"/>
      <c r="T99" s="58"/>
    </row>
    <row r="102" ht="14.25">
      <c r="J102" s="63"/>
    </row>
    <row r="105" spans="9:10" ht="14.25">
      <c r="I105" s="63"/>
      <c r="J105" s="63"/>
    </row>
  </sheetData>
  <sheetProtection/>
  <mergeCells count="13">
    <mergeCell ref="I5:I6"/>
    <mergeCell ref="J5:L5"/>
    <mergeCell ref="A5:A6"/>
    <mergeCell ref="B5:B6"/>
    <mergeCell ref="C5:C6"/>
    <mergeCell ref="D5:F5"/>
    <mergeCell ref="G5:G6"/>
    <mergeCell ref="H5:H6"/>
    <mergeCell ref="A1:L1"/>
    <mergeCell ref="A2:L2"/>
    <mergeCell ref="A3:L3"/>
    <mergeCell ref="A4:F4"/>
    <mergeCell ref="G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2020-04-24T08:49:14Z</cp:lastPrinted>
  <dcterms:created xsi:type="dcterms:W3CDTF">1996-12-17T01:32:42Z</dcterms:created>
  <dcterms:modified xsi:type="dcterms:W3CDTF">2021-12-29T01:52:03Z</dcterms:modified>
  <cp:category/>
  <cp:version/>
  <cp:contentType/>
  <cp:contentStatus/>
</cp:coreProperties>
</file>